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3829c0626cb908/Documents/WSSA/"/>
    </mc:Choice>
  </mc:AlternateContent>
  <xr:revisionPtr revIDLastSave="2" documentId="8_{2BF21C67-0C48-4335-BE72-13E42336B3DD}" xr6:coauthVersionLast="47" xr6:coauthVersionMax="47" xr10:uidLastSave="{8139E384-106D-4902-8E2B-2A29F1C194E9}"/>
  <bookViews>
    <workbookView xWindow="-96" yWindow="-96" windowWidth="23232" windowHeight="12552" xr2:uid="{65704D69-ABB0-4CE9-841A-3BC93EA4F041}"/>
  </bookViews>
  <sheets>
    <sheet name="Series Qualifiers - Adj Score" sheetId="12" r:id="rId1"/>
    <sheet name=" Possible Qual - Raw Scores" sheetId="10" r:id="rId2"/>
    <sheet name="All Particpants" sheetId="1" state="hidden" r:id="rId3"/>
    <sheet name="1 - Jim Dupree" sheetId="13" r:id="rId4"/>
    <sheet name="2-Shakedown" sheetId="14" r:id="rId5"/>
    <sheet name="3-RPR" sheetId="5" r:id="rId6"/>
    <sheet name="4-Pousbo" sheetId="15" r:id="rId7"/>
    <sheet name="5-POYC Inv" sheetId="16" r:id="rId8"/>
    <sheet name="6-Blake Is" sheetId="8" r:id="rId9"/>
    <sheet name="7-Brownsville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12" l="1"/>
  <c r="U6" i="12" s="1"/>
  <c r="L22" i="8"/>
  <c r="M22" i="8"/>
  <c r="L23" i="8"/>
  <c r="M23" i="8"/>
  <c r="N23" i="8"/>
  <c r="L24" i="8"/>
  <c r="N24" i="8" s="1"/>
  <c r="M24" i="8"/>
  <c r="L25" i="8"/>
  <c r="M25" i="8"/>
  <c r="N25" i="8"/>
  <c r="O25" i="8" s="1"/>
  <c r="L26" i="8"/>
  <c r="M26" i="8"/>
  <c r="N26" i="8"/>
  <c r="O26" i="8"/>
  <c r="P26" i="8"/>
  <c r="L27" i="8"/>
  <c r="M27" i="8"/>
  <c r="N27" i="8"/>
  <c r="O27" i="8"/>
  <c r="P27" i="8"/>
  <c r="L28" i="8"/>
  <c r="M28" i="8"/>
  <c r="N28" i="8"/>
  <c r="O28" i="8"/>
  <c r="P28" i="8"/>
  <c r="L29" i="8"/>
  <c r="M29" i="8"/>
  <c r="N29" i="8"/>
  <c r="O29" i="8"/>
  <c r="P29" i="8"/>
  <c r="L30" i="8"/>
  <c r="M30" i="8"/>
  <c r="N30" i="8"/>
  <c r="O30" i="8"/>
  <c r="P30" i="8"/>
  <c r="L31" i="8"/>
  <c r="M31" i="8"/>
  <c r="N31" i="8"/>
  <c r="O31" i="8"/>
  <c r="P31" i="8"/>
  <c r="U16" i="12"/>
  <c r="U17" i="12"/>
  <c r="U18" i="12"/>
  <c r="U19" i="12"/>
  <c r="U20" i="12"/>
  <c r="U21" i="12"/>
  <c r="U7" i="12"/>
  <c r="U8" i="12"/>
  <c r="U9" i="12"/>
  <c r="K7" i="12"/>
  <c r="K8" i="12"/>
  <c r="K9" i="12"/>
  <c r="K16" i="12"/>
  <c r="K17" i="12"/>
  <c r="K18" i="12"/>
  <c r="K19" i="12"/>
  <c r="K20" i="12"/>
  <c r="K21" i="12"/>
  <c r="K26" i="12"/>
  <c r="K6" i="12"/>
  <c r="O45" i="16"/>
  <c r="P44" i="16"/>
  <c r="O44" i="16"/>
  <c r="N44" i="16"/>
  <c r="M44" i="16"/>
  <c r="L44" i="16"/>
  <c r="P43" i="16"/>
  <c r="O43" i="16"/>
  <c r="N43" i="16"/>
  <c r="M43" i="16"/>
  <c r="L43" i="16"/>
  <c r="P42" i="16"/>
  <c r="O42" i="16"/>
  <c r="N42" i="16"/>
  <c r="M42" i="16"/>
  <c r="L42" i="16"/>
  <c r="P41" i="16"/>
  <c r="O41" i="16"/>
  <c r="N41" i="16"/>
  <c r="M41" i="16"/>
  <c r="L41" i="16"/>
  <c r="P40" i="16"/>
  <c r="O40" i="16"/>
  <c r="N40" i="16"/>
  <c r="M40" i="16"/>
  <c r="L40" i="16"/>
  <c r="P39" i="16"/>
  <c r="O39" i="16"/>
  <c r="N39" i="16"/>
  <c r="M39" i="16"/>
  <c r="L39" i="16"/>
  <c r="P38" i="16"/>
  <c r="O38" i="16"/>
  <c r="N38" i="16"/>
  <c r="M38" i="16"/>
  <c r="L38" i="16"/>
  <c r="P37" i="16"/>
  <c r="O37" i="16"/>
  <c r="N37" i="16"/>
  <c r="M37" i="16"/>
  <c r="L37" i="16"/>
  <c r="P36" i="16"/>
  <c r="O36" i="16"/>
  <c r="N36" i="16"/>
  <c r="M36" i="16"/>
  <c r="L36" i="16"/>
  <c r="P35" i="16"/>
  <c r="O35" i="16"/>
  <c r="N35" i="16"/>
  <c r="M35" i="16"/>
  <c r="L35" i="16"/>
  <c r="P34" i="16"/>
  <c r="O34" i="16"/>
  <c r="N34" i="16"/>
  <c r="M34" i="16"/>
  <c r="L34" i="16"/>
  <c r="N33" i="16"/>
  <c r="M33" i="16"/>
  <c r="L33" i="16"/>
  <c r="P32" i="16"/>
  <c r="O32" i="16"/>
  <c r="N32" i="16"/>
  <c r="M32" i="16"/>
  <c r="L32" i="16"/>
  <c r="P31" i="16"/>
  <c r="O31" i="16"/>
  <c r="N31" i="16"/>
  <c r="M31" i="16"/>
  <c r="L31" i="16"/>
  <c r="P30" i="16"/>
  <c r="O30" i="16"/>
  <c r="N30" i="16"/>
  <c r="M30" i="16"/>
  <c r="L30" i="16"/>
  <c r="P29" i="16"/>
  <c r="O29" i="16"/>
  <c r="N29" i="16"/>
  <c r="M29" i="16"/>
  <c r="L29" i="16"/>
  <c r="P28" i="16"/>
  <c r="O28" i="16"/>
  <c r="N28" i="16"/>
  <c r="M28" i="16"/>
  <c r="L28" i="16"/>
  <c r="P27" i="16"/>
  <c r="O27" i="16"/>
  <c r="N27" i="16"/>
  <c r="M27" i="16"/>
  <c r="L27" i="16"/>
  <c r="P26" i="16"/>
  <c r="O26" i="16"/>
  <c r="N26" i="16"/>
  <c r="M26" i="16"/>
  <c r="L26" i="16"/>
  <c r="N25" i="16"/>
  <c r="M25" i="16"/>
  <c r="L25" i="16"/>
  <c r="N24" i="16"/>
  <c r="M24" i="16"/>
  <c r="L24" i="16"/>
  <c r="M23" i="16"/>
  <c r="L23" i="16"/>
  <c r="N23" i="16" s="1"/>
  <c r="M22" i="16"/>
  <c r="L22" i="16"/>
  <c r="N22" i="16" s="1"/>
  <c r="M21" i="16"/>
  <c r="N21" i="16" s="1"/>
  <c r="L21" i="16"/>
  <c r="P20" i="16"/>
  <c r="O20" i="16"/>
  <c r="N20" i="16"/>
  <c r="M20" i="16"/>
  <c r="L20" i="16"/>
  <c r="P19" i="16"/>
  <c r="O19" i="16"/>
  <c r="N19" i="16"/>
  <c r="M19" i="16"/>
  <c r="L19" i="16"/>
  <c r="P18" i="16"/>
  <c r="O18" i="16"/>
  <c r="N18" i="16"/>
  <c r="M18" i="16"/>
  <c r="L18" i="16"/>
  <c r="P17" i="16"/>
  <c r="O17" i="16"/>
  <c r="N17" i="16"/>
  <c r="M17" i="16"/>
  <c r="L17" i="16"/>
  <c r="P16" i="16"/>
  <c r="O16" i="16"/>
  <c r="N16" i="16"/>
  <c r="M16" i="16"/>
  <c r="L16" i="16"/>
  <c r="P15" i="16"/>
  <c r="O15" i="16"/>
  <c r="N15" i="16"/>
  <c r="M15" i="16"/>
  <c r="L15" i="16"/>
  <c r="P14" i="16"/>
  <c r="O14" i="16"/>
  <c r="N14" i="16"/>
  <c r="M14" i="16"/>
  <c r="L14" i="16"/>
  <c r="P13" i="16"/>
  <c r="O13" i="16"/>
  <c r="N13" i="16"/>
  <c r="M13" i="16"/>
  <c r="L13" i="16"/>
  <c r="N12" i="16"/>
  <c r="M12" i="16"/>
  <c r="L12" i="16"/>
  <c r="M11" i="16"/>
  <c r="L11" i="16"/>
  <c r="N11" i="16" s="1"/>
  <c r="M10" i="16"/>
  <c r="L10" i="16"/>
  <c r="N10" i="16" s="1"/>
  <c r="M9" i="16"/>
  <c r="N9" i="16" s="1"/>
  <c r="L9" i="16"/>
  <c r="N35" i="15"/>
  <c r="M35" i="15"/>
  <c r="L35" i="15"/>
  <c r="M34" i="15"/>
  <c r="L34" i="15"/>
  <c r="N34" i="15" s="1"/>
  <c r="M33" i="15"/>
  <c r="L33" i="15"/>
  <c r="N33" i="15" s="1"/>
  <c r="P32" i="15"/>
  <c r="O32" i="15"/>
  <c r="N32" i="15"/>
  <c r="M32" i="15"/>
  <c r="L32" i="15"/>
  <c r="P31" i="15"/>
  <c r="O31" i="15"/>
  <c r="N31" i="15"/>
  <c r="M31" i="15"/>
  <c r="L31" i="15"/>
  <c r="P30" i="15"/>
  <c r="O30" i="15"/>
  <c r="N30" i="15"/>
  <c r="M30" i="15"/>
  <c r="L30" i="15"/>
  <c r="P29" i="15"/>
  <c r="O29" i="15"/>
  <c r="N29" i="15"/>
  <c r="M29" i="15"/>
  <c r="L29" i="15"/>
  <c r="P28" i="15"/>
  <c r="O28" i="15"/>
  <c r="N28" i="15"/>
  <c r="M28" i="15"/>
  <c r="L28" i="15"/>
  <c r="P27" i="15"/>
  <c r="O27" i="15"/>
  <c r="N27" i="15"/>
  <c r="M27" i="15"/>
  <c r="L27" i="15"/>
  <c r="P26" i="15"/>
  <c r="O26" i="15"/>
  <c r="N26" i="15"/>
  <c r="M26" i="15"/>
  <c r="L26" i="15"/>
  <c r="P25" i="15"/>
  <c r="O25" i="15"/>
  <c r="N25" i="15"/>
  <c r="M25" i="15"/>
  <c r="L25" i="15"/>
  <c r="N24" i="15"/>
  <c r="M24" i="15"/>
  <c r="L24" i="15"/>
  <c r="M23" i="15"/>
  <c r="L23" i="15"/>
  <c r="N23" i="15" s="1"/>
  <c r="M22" i="15"/>
  <c r="L22" i="15"/>
  <c r="N22" i="15" s="1"/>
  <c r="M21" i="15"/>
  <c r="N21" i="15" s="1"/>
  <c r="L21" i="15"/>
  <c r="P20" i="15"/>
  <c r="O20" i="15"/>
  <c r="N20" i="15"/>
  <c r="M20" i="15"/>
  <c r="L20" i="15"/>
  <c r="P19" i="15"/>
  <c r="O19" i="15"/>
  <c r="N19" i="15"/>
  <c r="M19" i="15"/>
  <c r="L19" i="15"/>
  <c r="P18" i="15"/>
  <c r="O18" i="15"/>
  <c r="N18" i="15"/>
  <c r="M18" i="15"/>
  <c r="L18" i="15"/>
  <c r="P17" i="15"/>
  <c r="O17" i="15"/>
  <c r="N17" i="15"/>
  <c r="M17" i="15"/>
  <c r="L17" i="15"/>
  <c r="P16" i="15"/>
  <c r="O16" i="15"/>
  <c r="N16" i="15"/>
  <c r="M16" i="15"/>
  <c r="L16" i="15"/>
  <c r="P15" i="15"/>
  <c r="O15" i="15"/>
  <c r="N15" i="15"/>
  <c r="M15" i="15"/>
  <c r="L15" i="15"/>
  <c r="P14" i="15"/>
  <c r="O14" i="15"/>
  <c r="N14" i="15"/>
  <c r="M14" i="15"/>
  <c r="L14" i="15"/>
  <c r="P13" i="15"/>
  <c r="O13" i="15"/>
  <c r="N13" i="15"/>
  <c r="M13" i="15"/>
  <c r="L13" i="15"/>
  <c r="M12" i="15"/>
  <c r="N12" i="15" s="1"/>
  <c r="L12" i="15"/>
  <c r="N11" i="15"/>
  <c r="M11" i="15"/>
  <c r="L11" i="15"/>
  <c r="M10" i="15"/>
  <c r="L10" i="15"/>
  <c r="N10" i="15" s="1"/>
  <c r="M9" i="15"/>
  <c r="L9" i="15"/>
  <c r="N9" i="15" s="1"/>
  <c r="P13" i="5"/>
  <c r="P14" i="5"/>
  <c r="P15" i="5"/>
  <c r="P16" i="5"/>
  <c r="P17" i="5"/>
  <c r="P18" i="5"/>
  <c r="P19" i="5"/>
  <c r="P20" i="5"/>
  <c r="P28" i="5"/>
  <c r="P29" i="5"/>
  <c r="P30" i="5"/>
  <c r="P31" i="5"/>
  <c r="P32" i="5"/>
  <c r="M33" i="5"/>
  <c r="O28" i="5"/>
  <c r="O29" i="5"/>
  <c r="O30" i="5"/>
  <c r="O31" i="5"/>
  <c r="O32" i="5"/>
  <c r="O34" i="5"/>
  <c r="P34" i="5"/>
  <c r="L28" i="5"/>
  <c r="M28" i="5"/>
  <c r="N28" i="5"/>
  <c r="L29" i="5"/>
  <c r="M29" i="5"/>
  <c r="N29" i="5"/>
  <c r="L30" i="5"/>
  <c r="M30" i="5"/>
  <c r="N30" i="5"/>
  <c r="L31" i="5"/>
  <c r="M31" i="5"/>
  <c r="N31" i="5"/>
  <c r="L32" i="5"/>
  <c r="M32" i="5"/>
  <c r="N32" i="5"/>
  <c r="L33" i="5"/>
  <c r="N33" i="5" s="1"/>
  <c r="L34" i="5"/>
  <c r="M34" i="5"/>
  <c r="N34" i="5"/>
  <c r="L27" i="5"/>
  <c r="M27" i="5"/>
  <c r="N27" i="5"/>
  <c r="P27" i="5" s="1"/>
  <c r="L13" i="5"/>
  <c r="M13" i="5"/>
  <c r="N13" i="5"/>
  <c r="O13" i="5"/>
  <c r="L12" i="5"/>
  <c r="N12" i="5" s="1"/>
  <c r="M12" i="5"/>
  <c r="O45" i="14"/>
  <c r="P44" i="14"/>
  <c r="O44" i="14"/>
  <c r="N44" i="14"/>
  <c r="M44" i="14"/>
  <c r="L44" i="14"/>
  <c r="P43" i="14"/>
  <c r="O43" i="14"/>
  <c r="N43" i="14"/>
  <c r="M43" i="14"/>
  <c r="L43" i="14"/>
  <c r="P42" i="14"/>
  <c r="O42" i="14"/>
  <c r="N42" i="14"/>
  <c r="M42" i="14"/>
  <c r="L42" i="14"/>
  <c r="P41" i="14"/>
  <c r="O41" i="14"/>
  <c r="N41" i="14"/>
  <c r="M41" i="14"/>
  <c r="L41" i="14"/>
  <c r="P40" i="14"/>
  <c r="O40" i="14"/>
  <c r="N40" i="14"/>
  <c r="M40" i="14"/>
  <c r="L40" i="14"/>
  <c r="P39" i="14"/>
  <c r="O39" i="14"/>
  <c r="N39" i="14"/>
  <c r="M39" i="14"/>
  <c r="L39" i="14"/>
  <c r="P38" i="14"/>
  <c r="O38" i="14"/>
  <c r="N38" i="14"/>
  <c r="M38" i="14"/>
  <c r="L38" i="14"/>
  <c r="P37" i="14"/>
  <c r="O37" i="14"/>
  <c r="N37" i="14"/>
  <c r="M37" i="14"/>
  <c r="L37" i="14"/>
  <c r="P36" i="14"/>
  <c r="O36" i="14"/>
  <c r="N36" i="14"/>
  <c r="M36" i="14"/>
  <c r="L36" i="14"/>
  <c r="P35" i="14"/>
  <c r="O35" i="14"/>
  <c r="N35" i="14"/>
  <c r="M35" i="14"/>
  <c r="L35" i="14"/>
  <c r="N34" i="14"/>
  <c r="P34" i="14" s="1"/>
  <c r="M34" i="14"/>
  <c r="L34" i="14"/>
  <c r="P33" i="14"/>
  <c r="O33" i="14"/>
  <c r="N33" i="14"/>
  <c r="M33" i="14"/>
  <c r="L33" i="14"/>
  <c r="P32" i="14"/>
  <c r="O32" i="14"/>
  <c r="N32" i="14"/>
  <c r="M32" i="14"/>
  <c r="L32" i="14"/>
  <c r="P31" i="14"/>
  <c r="O31" i="14"/>
  <c r="N31" i="14"/>
  <c r="M31" i="14"/>
  <c r="L31" i="14"/>
  <c r="P30" i="14"/>
  <c r="O30" i="14"/>
  <c r="N30" i="14"/>
  <c r="M30" i="14"/>
  <c r="L30" i="14"/>
  <c r="P29" i="14"/>
  <c r="O29" i="14"/>
  <c r="N29" i="14"/>
  <c r="M29" i="14"/>
  <c r="L29" i="14"/>
  <c r="P28" i="14"/>
  <c r="O28" i="14"/>
  <c r="N28" i="14"/>
  <c r="M28" i="14"/>
  <c r="L28" i="14"/>
  <c r="P27" i="14"/>
  <c r="O27" i="14"/>
  <c r="N27" i="14"/>
  <c r="M27" i="14"/>
  <c r="L27" i="14"/>
  <c r="M26" i="14"/>
  <c r="L26" i="14"/>
  <c r="N26" i="14" s="1"/>
  <c r="M25" i="14"/>
  <c r="L25" i="14"/>
  <c r="N25" i="14" s="1"/>
  <c r="N24" i="14"/>
  <c r="M24" i="14"/>
  <c r="L24" i="14"/>
  <c r="M23" i="14"/>
  <c r="N23" i="14" s="1"/>
  <c r="L23" i="14"/>
  <c r="N22" i="14"/>
  <c r="M22" i="14"/>
  <c r="L22" i="14"/>
  <c r="M21" i="14"/>
  <c r="L21" i="14"/>
  <c r="N21" i="14" s="1"/>
  <c r="P20" i="14"/>
  <c r="O20" i="14"/>
  <c r="N20" i="14"/>
  <c r="M20" i="14"/>
  <c r="L20" i="14"/>
  <c r="P19" i="14"/>
  <c r="O19" i="14"/>
  <c r="N19" i="14"/>
  <c r="M19" i="14"/>
  <c r="L19" i="14"/>
  <c r="P18" i="14"/>
  <c r="O18" i="14"/>
  <c r="N18" i="14"/>
  <c r="M18" i="14"/>
  <c r="L18" i="14"/>
  <c r="P17" i="14"/>
  <c r="O17" i="14"/>
  <c r="N17" i="14"/>
  <c r="M17" i="14"/>
  <c r="L17" i="14"/>
  <c r="P16" i="14"/>
  <c r="O16" i="14"/>
  <c r="N16" i="14"/>
  <c r="M16" i="14"/>
  <c r="L16" i="14"/>
  <c r="P15" i="14"/>
  <c r="O15" i="14"/>
  <c r="N15" i="14"/>
  <c r="M15" i="14"/>
  <c r="L15" i="14"/>
  <c r="P14" i="14"/>
  <c r="O14" i="14"/>
  <c r="N14" i="14"/>
  <c r="M14" i="14"/>
  <c r="L14" i="14"/>
  <c r="M13" i="14"/>
  <c r="L13" i="14"/>
  <c r="N13" i="14" s="1"/>
  <c r="M12" i="14"/>
  <c r="L12" i="14"/>
  <c r="N12" i="14" s="1"/>
  <c r="M11" i="14"/>
  <c r="N11" i="14" s="1"/>
  <c r="L11" i="14"/>
  <c r="M10" i="14"/>
  <c r="L10" i="14"/>
  <c r="N10" i="14" s="1"/>
  <c r="M9" i="14"/>
  <c r="L9" i="14"/>
  <c r="N9" i="14" s="1"/>
  <c r="P53" i="13"/>
  <c r="O53" i="13"/>
  <c r="N53" i="13"/>
  <c r="M53" i="13"/>
  <c r="L53" i="13"/>
  <c r="P52" i="13"/>
  <c r="O52" i="13"/>
  <c r="N52" i="13"/>
  <c r="M52" i="13"/>
  <c r="L52" i="13"/>
  <c r="P51" i="13"/>
  <c r="O51" i="13"/>
  <c r="N51" i="13"/>
  <c r="M51" i="13"/>
  <c r="L51" i="13"/>
  <c r="P50" i="13"/>
  <c r="O50" i="13"/>
  <c r="N50" i="13"/>
  <c r="M50" i="13"/>
  <c r="L50" i="13"/>
  <c r="P49" i="13"/>
  <c r="O49" i="13"/>
  <c r="N49" i="13"/>
  <c r="M49" i="13"/>
  <c r="L49" i="13"/>
  <c r="P48" i="13"/>
  <c r="O48" i="13"/>
  <c r="N48" i="13"/>
  <c r="M48" i="13"/>
  <c r="L48" i="13"/>
  <c r="P47" i="13"/>
  <c r="O47" i="13"/>
  <c r="N47" i="13"/>
  <c r="M47" i="13"/>
  <c r="L47" i="13"/>
  <c r="P46" i="13"/>
  <c r="O46" i="13"/>
  <c r="N46" i="13"/>
  <c r="M46" i="13"/>
  <c r="L46" i="13"/>
  <c r="P45" i="13"/>
  <c r="N45" i="13"/>
  <c r="O45" i="13" s="1"/>
  <c r="M45" i="13"/>
  <c r="L45" i="13"/>
  <c r="N44" i="13"/>
  <c r="P44" i="13" s="1"/>
  <c r="M44" i="13"/>
  <c r="L44" i="13"/>
  <c r="O43" i="13"/>
  <c r="N43" i="13"/>
  <c r="P43" i="13" s="1"/>
  <c r="M43" i="13"/>
  <c r="L43" i="13"/>
  <c r="N42" i="13"/>
  <c r="O42" i="13" s="1"/>
  <c r="M42" i="13"/>
  <c r="L42" i="13"/>
  <c r="P41" i="13"/>
  <c r="O41" i="13"/>
  <c r="N41" i="13"/>
  <c r="M41" i="13"/>
  <c r="L41" i="13"/>
  <c r="P40" i="13"/>
  <c r="O40" i="13"/>
  <c r="N40" i="13"/>
  <c r="M40" i="13"/>
  <c r="L40" i="13"/>
  <c r="N39" i="13"/>
  <c r="P39" i="13" s="1"/>
  <c r="M39" i="13"/>
  <c r="L39" i="13"/>
  <c r="N38" i="13"/>
  <c r="M38" i="13"/>
  <c r="L38" i="13"/>
  <c r="M37" i="13"/>
  <c r="L37" i="13"/>
  <c r="N37" i="13" s="1"/>
  <c r="M36" i="13"/>
  <c r="L36" i="13"/>
  <c r="N36" i="13" s="1"/>
  <c r="M35" i="13"/>
  <c r="N35" i="13" s="1"/>
  <c r="L35" i="13"/>
  <c r="M34" i="13"/>
  <c r="L34" i="13"/>
  <c r="N34" i="13" s="1"/>
  <c r="M33" i="13"/>
  <c r="L33" i="13"/>
  <c r="N33" i="13" s="1"/>
  <c r="M32" i="13"/>
  <c r="L32" i="13"/>
  <c r="N32" i="13" s="1"/>
  <c r="M31" i="13"/>
  <c r="L31" i="13"/>
  <c r="N31" i="13" s="1"/>
  <c r="N30" i="13"/>
  <c r="M30" i="13"/>
  <c r="L30" i="13"/>
  <c r="M29" i="13"/>
  <c r="L29" i="13"/>
  <c r="N29" i="13" s="1"/>
  <c r="M28" i="13"/>
  <c r="L28" i="13"/>
  <c r="N28" i="13" s="1"/>
  <c r="M27" i="13"/>
  <c r="N27" i="13" s="1"/>
  <c r="L27" i="13"/>
  <c r="P26" i="13"/>
  <c r="O26" i="13"/>
  <c r="N26" i="13"/>
  <c r="M26" i="13"/>
  <c r="L26" i="13"/>
  <c r="P25" i="13"/>
  <c r="O25" i="13"/>
  <c r="N25" i="13"/>
  <c r="M25" i="13"/>
  <c r="L25" i="13"/>
  <c r="N24" i="13"/>
  <c r="P24" i="13" s="1"/>
  <c r="M24" i="13"/>
  <c r="L24" i="13"/>
  <c r="M23" i="13"/>
  <c r="L23" i="13"/>
  <c r="N23" i="13" s="1"/>
  <c r="N22" i="13"/>
  <c r="M22" i="13"/>
  <c r="L22" i="13"/>
  <c r="M21" i="13"/>
  <c r="L21" i="13"/>
  <c r="N21" i="13" s="1"/>
  <c r="M20" i="13"/>
  <c r="L20" i="13"/>
  <c r="N20" i="13" s="1"/>
  <c r="M19" i="13"/>
  <c r="N19" i="13" s="1"/>
  <c r="L19" i="13"/>
  <c r="M18" i="13"/>
  <c r="L18" i="13"/>
  <c r="N18" i="13" s="1"/>
  <c r="M17" i="13"/>
  <c r="L17" i="13"/>
  <c r="N17" i="13" s="1"/>
  <c r="M16" i="13"/>
  <c r="L16" i="13"/>
  <c r="N16" i="13" s="1"/>
  <c r="M15" i="13"/>
  <c r="L15" i="13"/>
  <c r="N15" i="13" s="1"/>
  <c r="N14" i="13"/>
  <c r="M14" i="13"/>
  <c r="L14" i="13"/>
  <c r="M13" i="13"/>
  <c r="L13" i="13"/>
  <c r="N13" i="13" s="1"/>
  <c r="M12" i="13"/>
  <c r="N12" i="13" s="1"/>
  <c r="L12" i="13"/>
  <c r="M11" i="13"/>
  <c r="N11" i="13" s="1"/>
  <c r="L11" i="13"/>
  <c r="M10" i="13"/>
  <c r="L10" i="13"/>
  <c r="N10" i="13" s="1"/>
  <c r="M9" i="13"/>
  <c r="L9" i="13"/>
  <c r="N9" i="13" s="1"/>
  <c r="P13" i="9"/>
  <c r="P14" i="9"/>
  <c r="P15" i="9"/>
  <c r="P16" i="9"/>
  <c r="P17" i="9"/>
  <c r="P18" i="9"/>
  <c r="P19" i="9"/>
  <c r="P20" i="9"/>
  <c r="P24" i="9"/>
  <c r="P25" i="9"/>
  <c r="P26" i="9"/>
  <c r="P27" i="9"/>
  <c r="P28" i="9"/>
  <c r="P29" i="9"/>
  <c r="P30" i="9"/>
  <c r="P31" i="9"/>
  <c r="P32" i="9"/>
  <c r="P34" i="9"/>
  <c r="P35" i="9"/>
  <c r="P36" i="9"/>
  <c r="P37" i="9"/>
  <c r="P38" i="9"/>
  <c r="P39" i="9"/>
  <c r="P40" i="9"/>
  <c r="P41" i="9"/>
  <c r="P42" i="9"/>
  <c r="P43" i="9"/>
  <c r="P44" i="9"/>
  <c r="O34" i="9"/>
  <c r="O35" i="9"/>
  <c r="O36" i="9"/>
  <c r="O37" i="9"/>
  <c r="O38" i="9"/>
  <c r="O39" i="9"/>
  <c r="O40" i="9"/>
  <c r="O41" i="9"/>
  <c r="O42" i="9"/>
  <c r="O43" i="9"/>
  <c r="O44" i="9"/>
  <c r="O24" i="9"/>
  <c r="O25" i="9"/>
  <c r="O26" i="9"/>
  <c r="O27" i="9"/>
  <c r="O28" i="9"/>
  <c r="O29" i="9"/>
  <c r="O30" i="9"/>
  <c r="O31" i="9"/>
  <c r="O32" i="9"/>
  <c r="O13" i="9"/>
  <c r="O14" i="9"/>
  <c r="O15" i="9"/>
  <c r="O16" i="9"/>
  <c r="O17" i="9"/>
  <c r="O18" i="9"/>
  <c r="O19" i="9"/>
  <c r="O20" i="9"/>
  <c r="P12" i="8"/>
  <c r="P13" i="8"/>
  <c r="P14" i="8"/>
  <c r="P15" i="8"/>
  <c r="P16" i="8"/>
  <c r="P17" i="8"/>
  <c r="P18" i="8"/>
  <c r="P19" i="8"/>
  <c r="P20" i="8"/>
  <c r="P32" i="8"/>
  <c r="P35" i="8"/>
  <c r="P36" i="8"/>
  <c r="P37" i="8"/>
  <c r="P38" i="8"/>
  <c r="P39" i="8"/>
  <c r="P40" i="8"/>
  <c r="P41" i="8"/>
  <c r="P42" i="8"/>
  <c r="P43" i="8"/>
  <c r="P44" i="8"/>
  <c r="O35" i="8"/>
  <c r="O36" i="8"/>
  <c r="O37" i="8"/>
  <c r="O38" i="8"/>
  <c r="O39" i="8"/>
  <c r="O40" i="8"/>
  <c r="O41" i="8"/>
  <c r="O42" i="8"/>
  <c r="O43" i="8"/>
  <c r="O44" i="8"/>
  <c r="O32" i="8"/>
  <c r="O12" i="8"/>
  <c r="O13" i="8"/>
  <c r="O14" i="8"/>
  <c r="O15" i="8"/>
  <c r="O16" i="8"/>
  <c r="O17" i="8"/>
  <c r="O18" i="8"/>
  <c r="O19" i="8"/>
  <c r="O20" i="8"/>
  <c r="P35" i="5"/>
  <c r="P36" i="5"/>
  <c r="P37" i="5"/>
  <c r="P38" i="5"/>
  <c r="P39" i="5"/>
  <c r="P40" i="5"/>
  <c r="P41" i="5"/>
  <c r="P42" i="5"/>
  <c r="P43" i="5"/>
  <c r="P44" i="5"/>
  <c r="O35" i="5"/>
  <c r="O36" i="5"/>
  <c r="O37" i="5"/>
  <c r="O38" i="5"/>
  <c r="O39" i="5"/>
  <c r="O40" i="5"/>
  <c r="O41" i="5"/>
  <c r="O42" i="5"/>
  <c r="O43" i="5"/>
  <c r="O44" i="5"/>
  <c r="O14" i="5"/>
  <c r="O15" i="5"/>
  <c r="O16" i="5"/>
  <c r="O17" i="5"/>
  <c r="O18" i="5"/>
  <c r="O19" i="5"/>
  <c r="O20" i="5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P24" i="8" l="1"/>
  <c r="O24" i="8"/>
  <c r="O23" i="8"/>
  <c r="P23" i="8"/>
  <c r="N22" i="8"/>
  <c r="O22" i="8" s="1"/>
  <c r="P25" i="8"/>
  <c r="O27" i="5"/>
  <c r="P23" i="16"/>
  <c r="O23" i="16"/>
  <c r="P11" i="16"/>
  <c r="O11" i="16"/>
  <c r="P12" i="16"/>
  <c r="O22" i="16"/>
  <c r="P22" i="16"/>
  <c r="P25" i="16"/>
  <c r="P9" i="16"/>
  <c r="O9" i="16"/>
  <c r="O24" i="16"/>
  <c r="P10" i="16"/>
  <c r="O10" i="16"/>
  <c r="P21" i="16"/>
  <c r="O21" i="16"/>
  <c r="P33" i="16"/>
  <c r="P24" i="16"/>
  <c r="O12" i="16"/>
  <c r="O25" i="16"/>
  <c r="O33" i="16"/>
  <c r="P12" i="15"/>
  <c r="O12" i="15"/>
  <c r="P24" i="15"/>
  <c r="P10" i="15"/>
  <c r="O10" i="15"/>
  <c r="P21" i="15"/>
  <c r="O21" i="15"/>
  <c r="O35" i="15"/>
  <c r="P33" i="15"/>
  <c r="O33" i="15"/>
  <c r="P22" i="15"/>
  <c r="O22" i="15"/>
  <c r="O11" i="15"/>
  <c r="P9" i="15"/>
  <c r="O9" i="15"/>
  <c r="P11" i="15"/>
  <c r="P35" i="15"/>
  <c r="P34" i="15"/>
  <c r="O34" i="15"/>
  <c r="P23" i="15"/>
  <c r="O23" i="15"/>
  <c r="O24" i="15"/>
  <c r="O12" i="5"/>
  <c r="O11" i="14"/>
  <c r="P11" i="14"/>
  <c r="P21" i="14"/>
  <c r="O21" i="14"/>
  <c r="P12" i="14"/>
  <c r="O12" i="14"/>
  <c r="P24" i="14"/>
  <c r="P25" i="14"/>
  <c r="O25" i="14"/>
  <c r="P9" i="14"/>
  <c r="O9" i="14"/>
  <c r="P22" i="14"/>
  <c r="O13" i="14"/>
  <c r="P13" i="14"/>
  <c r="O22" i="14"/>
  <c r="P26" i="14"/>
  <c r="O26" i="14"/>
  <c r="P10" i="14"/>
  <c r="O10" i="14"/>
  <c r="P23" i="14"/>
  <c r="O23" i="14"/>
  <c r="O24" i="14"/>
  <c r="O34" i="14"/>
  <c r="O11" i="13"/>
  <c r="P11" i="13"/>
  <c r="P15" i="13"/>
  <c r="O15" i="13"/>
  <c r="O22" i="13"/>
  <c r="P30" i="13"/>
  <c r="P19" i="13"/>
  <c r="O19" i="13"/>
  <c r="P23" i="13"/>
  <c r="O23" i="13"/>
  <c r="P27" i="13"/>
  <c r="O27" i="13"/>
  <c r="P31" i="13"/>
  <c r="O31" i="13"/>
  <c r="P38" i="13"/>
  <c r="P12" i="13"/>
  <c r="O12" i="13"/>
  <c r="P16" i="13"/>
  <c r="O16" i="13"/>
  <c r="P20" i="13"/>
  <c r="O20" i="13"/>
  <c r="P28" i="13"/>
  <c r="O28" i="13"/>
  <c r="P35" i="13"/>
  <c r="O35" i="13"/>
  <c r="O33" i="13"/>
  <c r="P33" i="13"/>
  <c r="P34" i="13"/>
  <c r="O34" i="13"/>
  <c r="O9" i="13"/>
  <c r="P9" i="13"/>
  <c r="O13" i="13"/>
  <c r="P13" i="13"/>
  <c r="P32" i="13"/>
  <c r="O32" i="13"/>
  <c r="P36" i="13"/>
  <c r="O36" i="13"/>
  <c r="O10" i="13"/>
  <c r="P10" i="13"/>
  <c r="O37" i="13"/>
  <c r="P37" i="13"/>
  <c r="P18" i="13"/>
  <c r="O18" i="13"/>
  <c r="P14" i="13"/>
  <c r="O17" i="13"/>
  <c r="P17" i="13"/>
  <c r="O21" i="13"/>
  <c r="P21" i="13"/>
  <c r="O29" i="13"/>
  <c r="P29" i="13"/>
  <c r="O39" i="13"/>
  <c r="P42" i="13"/>
  <c r="O14" i="13"/>
  <c r="O30" i="13"/>
  <c r="P22" i="13"/>
  <c r="O44" i="13"/>
  <c r="O38" i="13"/>
  <c r="O24" i="13"/>
  <c r="M2" i="1"/>
  <c r="O45" i="9"/>
  <c r="N44" i="9"/>
  <c r="M44" i="9"/>
  <c r="L44" i="9"/>
  <c r="N43" i="9"/>
  <c r="M43" i="9"/>
  <c r="L43" i="9"/>
  <c r="N42" i="9"/>
  <c r="M42" i="9"/>
  <c r="L42" i="9"/>
  <c r="N41" i="9"/>
  <c r="M41" i="9"/>
  <c r="L41" i="9"/>
  <c r="N40" i="9"/>
  <c r="M40" i="9"/>
  <c r="L40" i="9"/>
  <c r="N39" i="9"/>
  <c r="M39" i="9"/>
  <c r="L39" i="9"/>
  <c r="N38" i="9"/>
  <c r="M38" i="9"/>
  <c r="L38" i="9"/>
  <c r="N37" i="9"/>
  <c r="M37" i="9"/>
  <c r="L37" i="9"/>
  <c r="N36" i="9"/>
  <c r="M36" i="9"/>
  <c r="L36" i="9"/>
  <c r="N35" i="9"/>
  <c r="M35" i="9"/>
  <c r="L35" i="9"/>
  <c r="N34" i="9"/>
  <c r="M34" i="9"/>
  <c r="L34" i="9"/>
  <c r="N33" i="9"/>
  <c r="M33" i="9"/>
  <c r="L33" i="9"/>
  <c r="N32" i="9"/>
  <c r="M32" i="9"/>
  <c r="L32" i="9"/>
  <c r="N31" i="9"/>
  <c r="M31" i="9"/>
  <c r="L31" i="9"/>
  <c r="N30" i="9"/>
  <c r="M30" i="9"/>
  <c r="L30" i="9"/>
  <c r="N29" i="9"/>
  <c r="M29" i="9"/>
  <c r="L29" i="9"/>
  <c r="N28" i="9"/>
  <c r="M28" i="9"/>
  <c r="L28" i="9"/>
  <c r="N27" i="9"/>
  <c r="M27" i="9"/>
  <c r="L27" i="9"/>
  <c r="N26" i="9"/>
  <c r="M26" i="9"/>
  <c r="L26" i="9"/>
  <c r="N25" i="9"/>
  <c r="M25" i="9"/>
  <c r="L25" i="9"/>
  <c r="N24" i="9"/>
  <c r="M24" i="9"/>
  <c r="L24" i="9"/>
  <c r="N23" i="9"/>
  <c r="M23" i="9"/>
  <c r="L23" i="9"/>
  <c r="M22" i="9"/>
  <c r="L22" i="9"/>
  <c r="N22" i="9" s="1"/>
  <c r="M21" i="9"/>
  <c r="L21" i="9"/>
  <c r="N21" i="9" s="1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N15" i="9"/>
  <c r="M15" i="9"/>
  <c r="L15" i="9"/>
  <c r="N14" i="9"/>
  <c r="M14" i="9"/>
  <c r="L14" i="9"/>
  <c r="N13" i="9"/>
  <c r="M13" i="9"/>
  <c r="L13" i="9"/>
  <c r="M12" i="9"/>
  <c r="L12" i="9"/>
  <c r="M11" i="9"/>
  <c r="L11" i="9"/>
  <c r="N11" i="9" s="1"/>
  <c r="M10" i="9"/>
  <c r="L10" i="9"/>
  <c r="M9" i="9"/>
  <c r="L9" i="9"/>
  <c r="N9" i="9" s="1"/>
  <c r="O45" i="8"/>
  <c r="N44" i="8"/>
  <c r="M44" i="8"/>
  <c r="L44" i="8"/>
  <c r="N43" i="8"/>
  <c r="M43" i="8"/>
  <c r="L43" i="8"/>
  <c r="N42" i="8"/>
  <c r="M42" i="8"/>
  <c r="L42" i="8"/>
  <c r="N41" i="8"/>
  <c r="M41" i="8"/>
  <c r="L41" i="8"/>
  <c r="N40" i="8"/>
  <c r="M40" i="8"/>
  <c r="L40" i="8"/>
  <c r="N39" i="8"/>
  <c r="M39" i="8"/>
  <c r="L39" i="8"/>
  <c r="N38" i="8"/>
  <c r="M38" i="8"/>
  <c r="L38" i="8"/>
  <c r="N37" i="8"/>
  <c r="M37" i="8"/>
  <c r="L37" i="8"/>
  <c r="N36" i="8"/>
  <c r="M36" i="8"/>
  <c r="L36" i="8"/>
  <c r="N35" i="8"/>
  <c r="M35" i="8"/>
  <c r="L35" i="8"/>
  <c r="N34" i="8"/>
  <c r="M34" i="8"/>
  <c r="L34" i="8"/>
  <c r="N33" i="8"/>
  <c r="M33" i="8"/>
  <c r="L33" i="8"/>
  <c r="N32" i="8"/>
  <c r="M32" i="8"/>
  <c r="L32" i="8"/>
  <c r="M21" i="8"/>
  <c r="L21" i="8"/>
  <c r="N21" i="8" s="1"/>
  <c r="N20" i="8"/>
  <c r="M20" i="8"/>
  <c r="L20" i="8"/>
  <c r="N19" i="8"/>
  <c r="M19" i="8"/>
  <c r="L19" i="8"/>
  <c r="N18" i="8"/>
  <c r="M18" i="8"/>
  <c r="L18" i="8"/>
  <c r="N17" i="8"/>
  <c r="M17" i="8"/>
  <c r="L17" i="8"/>
  <c r="N16" i="8"/>
  <c r="M16" i="8"/>
  <c r="L16" i="8"/>
  <c r="N15" i="8"/>
  <c r="M15" i="8"/>
  <c r="L15" i="8"/>
  <c r="N14" i="8"/>
  <c r="M14" i="8"/>
  <c r="L14" i="8"/>
  <c r="N13" i="8"/>
  <c r="M13" i="8"/>
  <c r="L13" i="8"/>
  <c r="N12" i="8"/>
  <c r="M12" i="8"/>
  <c r="L12" i="8"/>
  <c r="M11" i="8"/>
  <c r="L11" i="8"/>
  <c r="M10" i="8"/>
  <c r="L10" i="8"/>
  <c r="M9" i="8"/>
  <c r="L9" i="8"/>
  <c r="N9" i="8" s="1"/>
  <c r="O45" i="5"/>
  <c r="N44" i="5"/>
  <c r="M44" i="5"/>
  <c r="L44" i="5"/>
  <c r="N43" i="5"/>
  <c r="M43" i="5"/>
  <c r="L43" i="5"/>
  <c r="N42" i="5"/>
  <c r="M42" i="5"/>
  <c r="L42" i="5"/>
  <c r="N41" i="5"/>
  <c r="M41" i="5"/>
  <c r="L41" i="5"/>
  <c r="N40" i="5"/>
  <c r="M40" i="5"/>
  <c r="L40" i="5"/>
  <c r="N39" i="5"/>
  <c r="M39" i="5"/>
  <c r="L39" i="5"/>
  <c r="N38" i="5"/>
  <c r="M38" i="5"/>
  <c r="L38" i="5"/>
  <c r="N37" i="5"/>
  <c r="M37" i="5"/>
  <c r="L37" i="5"/>
  <c r="N36" i="5"/>
  <c r="M36" i="5"/>
  <c r="L36" i="5"/>
  <c r="N35" i="5"/>
  <c r="M35" i="5"/>
  <c r="L35" i="5"/>
  <c r="M26" i="5"/>
  <c r="L26" i="5"/>
  <c r="N26" i="5" s="1"/>
  <c r="M25" i="5"/>
  <c r="L25" i="5"/>
  <c r="N25" i="5" s="1"/>
  <c r="M24" i="5"/>
  <c r="L24" i="5"/>
  <c r="N24" i="5" s="1"/>
  <c r="M23" i="5"/>
  <c r="L23" i="5"/>
  <c r="M22" i="5"/>
  <c r="L22" i="5"/>
  <c r="N22" i="5" s="1"/>
  <c r="M21" i="5"/>
  <c r="L21" i="5"/>
  <c r="N21" i="5" s="1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M11" i="5"/>
  <c r="L11" i="5"/>
  <c r="N10" i="5"/>
  <c r="M10" i="5"/>
  <c r="L10" i="5"/>
  <c r="M9" i="5"/>
  <c r="L9" i="5"/>
  <c r="N9" i="5" s="1"/>
  <c r="O33" i="9" l="1"/>
  <c r="P33" i="9"/>
  <c r="P23" i="9"/>
  <c r="O23" i="9"/>
  <c r="P22" i="9"/>
  <c r="O22" i="9"/>
  <c r="O21" i="9"/>
  <c r="P21" i="9"/>
  <c r="N12" i="9"/>
  <c r="O12" i="9" s="1"/>
  <c r="N10" i="9"/>
  <c r="O10" i="9" s="1"/>
  <c r="P12" i="9"/>
  <c r="P10" i="9"/>
  <c r="P22" i="8"/>
  <c r="N10" i="8"/>
  <c r="N11" i="8"/>
  <c r="P21" i="8"/>
  <c r="O21" i="8"/>
  <c r="P23" i="5"/>
  <c r="P24" i="5"/>
  <c r="P25" i="5"/>
  <c r="P9" i="5"/>
  <c r="P10" i="5"/>
  <c r="P26" i="5"/>
  <c r="O33" i="5"/>
  <c r="P33" i="5"/>
  <c r="P11" i="5"/>
  <c r="P22" i="5"/>
  <c r="P12" i="5"/>
  <c r="P21" i="5"/>
  <c r="O34" i="8"/>
  <c r="P34" i="8"/>
  <c r="P33" i="8"/>
  <c r="O33" i="8"/>
  <c r="N23" i="5"/>
  <c r="N11" i="5"/>
  <c r="O9" i="5" s="1"/>
  <c r="O26" i="5"/>
  <c r="O25" i="5"/>
  <c r="P9" i="9" l="1"/>
  <c r="O9" i="9"/>
  <c r="O11" i="9"/>
  <c r="P11" i="9"/>
  <c r="P10" i="8"/>
  <c r="P9" i="8"/>
  <c r="O9" i="8"/>
  <c r="O11" i="8"/>
  <c r="P11" i="8"/>
  <c r="O10" i="8"/>
  <c r="O24" i="5"/>
  <c r="O23" i="5"/>
  <c r="O21" i="5"/>
  <c r="O22" i="5"/>
  <c r="O11" i="5"/>
  <c r="O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Hovland</author>
  </authors>
  <commentList>
    <comment ref="J4" authorId="0" shapeId="0" xr:uid="{A0DD2B86-ADAC-41B6-B85C-659DD7A35B83}">
      <text>
        <r>
          <rPr>
            <b/>
            <sz val="8"/>
            <color indexed="8"/>
            <rFont val="Tahoma"/>
          </rPr>
          <t xml:space="preserve">Be sure to enter individual race distance for each race here.  (Also enter the course used.)
</t>
        </r>
      </text>
    </comment>
  </commentList>
</comments>
</file>

<file path=xl/sharedStrings.xml><?xml version="1.0" encoding="utf-8"?>
<sst xmlns="http://schemas.openxmlformats.org/spreadsheetml/2006/main" count="632" uniqueCount="196">
  <si>
    <t>date</t>
  </si>
  <si>
    <t xml:space="preserve">Course: </t>
  </si>
  <si>
    <t>Distance:</t>
  </si>
  <si>
    <t>nm</t>
  </si>
  <si>
    <t>Start</t>
  </si>
  <si>
    <t>Finish</t>
  </si>
  <si>
    <t>Gross T</t>
  </si>
  <si>
    <t>Handicap</t>
  </si>
  <si>
    <t>Corrected</t>
  </si>
  <si>
    <t>Place</t>
  </si>
  <si>
    <t>Div</t>
  </si>
  <si>
    <t>Boat Name</t>
  </si>
  <si>
    <t>Skipper</t>
  </si>
  <si>
    <t>Boat Type</t>
  </si>
  <si>
    <t>PHRF</t>
  </si>
  <si>
    <t>Hr</t>
  </si>
  <si>
    <t>Min</t>
  </si>
  <si>
    <t>Sec</t>
  </si>
  <si>
    <t>sec</t>
  </si>
  <si>
    <t>OA</t>
  </si>
  <si>
    <t>West Sound Sailing Association</t>
  </si>
  <si>
    <t>WSCYC Rich Passage Ramble</t>
  </si>
  <si>
    <t>BYC Blake Island Race</t>
  </si>
  <si>
    <t>WSCYC Brownsville Race</t>
  </si>
  <si>
    <t>Series Qualified</t>
  </si>
  <si>
    <t>Div Score</t>
  </si>
  <si>
    <t>Overall</t>
  </si>
  <si>
    <t>Port Madison YC</t>
  </si>
  <si>
    <t xml:space="preserve">Jim Depue </t>
  </si>
  <si>
    <t>Course: S</t>
  </si>
  <si>
    <t>Sabrina's Sabrosa</t>
  </si>
  <si>
    <t>Alex Simanis</t>
  </si>
  <si>
    <t>Henderson 30</t>
  </si>
  <si>
    <t>Creative</t>
  </si>
  <si>
    <t>Al Hughes</t>
  </si>
  <si>
    <t>J/105</t>
  </si>
  <si>
    <t>Ace</t>
  </si>
  <si>
    <t>Shorett Burzycki</t>
  </si>
  <si>
    <t>Farr 395</t>
  </si>
  <si>
    <t>More Jubilee</t>
  </si>
  <si>
    <t>Erik Kristen</t>
  </si>
  <si>
    <t>J105</t>
  </si>
  <si>
    <t>Selah</t>
  </si>
  <si>
    <t>Tad Fairbank</t>
  </si>
  <si>
    <t>J 100</t>
  </si>
  <si>
    <t>Gray Wolf</t>
  </si>
  <si>
    <t>Evgeniy Goussev</t>
  </si>
  <si>
    <t>Custom40</t>
  </si>
  <si>
    <t>the Boss</t>
  </si>
  <si>
    <t>Chad Stenwick</t>
  </si>
  <si>
    <t>j35</t>
  </si>
  <si>
    <t>Time Warp</t>
  </si>
  <si>
    <t>Peter Nelson</t>
  </si>
  <si>
    <t>Peer Gynt</t>
  </si>
  <si>
    <t>Sara Billey</t>
  </si>
  <si>
    <t>Great White</t>
  </si>
  <si>
    <t>Dan Wierman</t>
  </si>
  <si>
    <t>J 35</t>
  </si>
  <si>
    <t>Ratfish</t>
  </si>
  <si>
    <t>Jonah Zimmerman</t>
  </si>
  <si>
    <t>evelyn 32-2</t>
  </si>
  <si>
    <t>Hyphen</t>
  </si>
  <si>
    <t>Ty Abrams</t>
  </si>
  <si>
    <t>Dash 34</t>
  </si>
  <si>
    <t>Corsair</t>
  </si>
  <si>
    <t>Gary Seibert</t>
  </si>
  <si>
    <t>Hanse 411</t>
  </si>
  <si>
    <t>Tantalus</t>
  </si>
  <si>
    <t>Ole Hovland</t>
  </si>
  <si>
    <t>Express 37-2</t>
  </si>
  <si>
    <t>Perplexity</t>
  </si>
  <si>
    <t>John Wilkerson</t>
  </si>
  <si>
    <t>Express 37</t>
  </si>
  <si>
    <t>Intuition</t>
  </si>
  <si>
    <t>David Lynch</t>
  </si>
  <si>
    <t>C&amp;C37+</t>
  </si>
  <si>
    <t>Minerva</t>
  </si>
  <si>
    <t>Michael Fagundo</t>
  </si>
  <si>
    <t>J/33</t>
  </si>
  <si>
    <t>Karma</t>
  </si>
  <si>
    <t>Ken Orlob</t>
  </si>
  <si>
    <t>Rush</t>
  </si>
  <si>
    <t>Peter Dorsey</t>
  </si>
  <si>
    <t>J 80</t>
  </si>
  <si>
    <t>6 Feet More</t>
  </si>
  <si>
    <t>Ben Braden</t>
  </si>
  <si>
    <t>UN 30</t>
  </si>
  <si>
    <t>Swan</t>
  </si>
  <si>
    <t>Cole Davis</t>
  </si>
  <si>
    <t>Thunderbird</t>
  </si>
  <si>
    <t>Elixir</t>
  </si>
  <si>
    <t>Megan Kogut</t>
  </si>
  <si>
    <t>Aphrodite 101</t>
  </si>
  <si>
    <t>Bravo</t>
  </si>
  <si>
    <t>Cranston</t>
  </si>
  <si>
    <t xml:space="preserve">Santana 30/30 </t>
  </si>
  <si>
    <t>Castaway</t>
  </si>
  <si>
    <t>Kelly Foust</t>
  </si>
  <si>
    <t>Catalina</t>
  </si>
  <si>
    <t>Aquila</t>
  </si>
  <si>
    <t>Bill Powell</t>
  </si>
  <si>
    <t>Beneteau 30E</t>
  </si>
  <si>
    <t>Falcon</t>
  </si>
  <si>
    <t>Bryan Massey</t>
  </si>
  <si>
    <t>Cal 9.2</t>
  </si>
  <si>
    <t>Skye</t>
  </si>
  <si>
    <t>Bill</t>
  </si>
  <si>
    <t>Hinckley Pilot 35</t>
  </si>
  <si>
    <t>Emelia</t>
  </si>
  <si>
    <t>Josh Smith</t>
  </si>
  <si>
    <t>catalina 36</t>
  </si>
  <si>
    <t>Flaming Redhead</t>
  </si>
  <si>
    <t>Maxim Oustiougov</t>
  </si>
  <si>
    <t>Choate 27</t>
  </si>
  <si>
    <t>Lyric</t>
  </si>
  <si>
    <t>Haley</t>
  </si>
  <si>
    <t>Alden 44</t>
  </si>
  <si>
    <t>Aquavit</t>
  </si>
  <si>
    <t>Dave Sinson</t>
  </si>
  <si>
    <t>International Folkboat</t>
  </si>
  <si>
    <t>Moya</t>
  </si>
  <si>
    <t>Langley Gace</t>
  </si>
  <si>
    <t>Nonsuch</t>
  </si>
  <si>
    <t>ARAMINTA</t>
  </si>
  <si>
    <t>Nicholas Paradis</t>
  </si>
  <si>
    <t>Araminta</t>
  </si>
  <si>
    <t>Z Fat Cat</t>
  </si>
  <si>
    <t>william benjamin</t>
  </si>
  <si>
    <t xml:space="preserve">Alcyon </t>
  </si>
  <si>
    <t xml:space="preserve">Devon Blankenship </t>
  </si>
  <si>
    <t>Rawson 30 PH</t>
  </si>
  <si>
    <t>PORT ORCHARD YACHT CLUB</t>
  </si>
  <si>
    <t>2021 Spring Shakedown</t>
  </si>
  <si>
    <t>J-35</t>
  </si>
  <si>
    <t>Wood N Wind</t>
  </si>
  <si>
    <t>Tim Verharon</t>
  </si>
  <si>
    <t>Custom 30</t>
  </si>
  <si>
    <t>Santana 30/30</t>
  </si>
  <si>
    <t>T-Bird</t>
  </si>
  <si>
    <t>Insatiable</t>
  </si>
  <si>
    <t>Steven Gordon</t>
  </si>
  <si>
    <t>Aquilla</t>
  </si>
  <si>
    <t>Bill Powel</t>
  </si>
  <si>
    <t>Catalina 30</t>
  </si>
  <si>
    <t>Chubby Bunny</t>
  </si>
  <si>
    <t>Patrick Gehring</t>
  </si>
  <si>
    <t>Beneteau</t>
  </si>
  <si>
    <t>Amazing Grace</t>
  </si>
  <si>
    <t>Joe Downing</t>
  </si>
  <si>
    <t>Catalina 250</t>
  </si>
  <si>
    <t>Rawson 30</t>
  </si>
  <si>
    <t>Dist 3</t>
  </si>
  <si>
    <t>Misty Blue</t>
  </si>
  <si>
    <t>Wisenberg</t>
  </si>
  <si>
    <t>Catalina 380</t>
  </si>
  <si>
    <t>Poulsbo Invitational</t>
  </si>
  <si>
    <t>Course: A</t>
  </si>
  <si>
    <t>Dan Weirman</t>
  </si>
  <si>
    <t>Gary Siebert</t>
  </si>
  <si>
    <t>Wood n Wind</t>
  </si>
  <si>
    <t>Tim Verharen</t>
  </si>
  <si>
    <t>Alcyone</t>
  </si>
  <si>
    <t>Devon Blankenship</t>
  </si>
  <si>
    <t>Gini Ann</t>
  </si>
  <si>
    <t>John Kopel</t>
  </si>
  <si>
    <t>Allusion</t>
  </si>
  <si>
    <t>WSSA #5 - POYC Invitational</t>
  </si>
  <si>
    <t>Course: Short</t>
  </si>
  <si>
    <t>Catalina 250 </t>
  </si>
  <si>
    <t>Blankenship</t>
  </si>
  <si>
    <t>DNC</t>
  </si>
  <si>
    <t>Division</t>
  </si>
  <si>
    <t>Total</t>
  </si>
  <si>
    <t>1 (DNF)</t>
  </si>
  <si>
    <t>Course: full</t>
  </si>
  <si>
    <t>Wings of Gold</t>
  </si>
  <si>
    <t>Mike Murray</t>
  </si>
  <si>
    <t>Achates</t>
  </si>
  <si>
    <t>Tom Black</t>
  </si>
  <si>
    <t xml:space="preserve">Encore </t>
  </si>
  <si>
    <t>Wendall Crim</t>
  </si>
  <si>
    <t>DNC Score</t>
  </si>
  <si>
    <t>Tigger</t>
  </si>
  <si>
    <t>Cody Pinion</t>
  </si>
  <si>
    <t>FT 10</t>
  </si>
  <si>
    <t>Alycon</t>
  </si>
  <si>
    <t>committee</t>
  </si>
  <si>
    <t xml:space="preserve"> DNC</t>
  </si>
  <si>
    <t>Race</t>
  </si>
  <si>
    <t>Notes:</t>
  </si>
  <si>
    <t>Each boat is allowed one missed race and that score is dropped from the total.</t>
  </si>
  <si>
    <t>Participation in three races was required to be scored in the series.  Adjusted scores, including the score for not competing in a race (DNC), are adjusted as if only the series qualifieres were in each race.</t>
  </si>
  <si>
    <t>2021 WSSA Series Results</t>
  </si>
  <si>
    <t>By Division</t>
  </si>
  <si>
    <t>Committee*</t>
  </si>
  <si>
    <t>*Note that a boat acting as committee for a race is allowed the average of previous scores after dropping 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</si>
</sst>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8"/>
      <color indexed="8"/>
      <name val="Tahoma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0" xfId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2" borderId="0" xfId="1" applyFill="1" applyAlignment="1">
      <alignment horizontal="center"/>
    </xf>
    <xf numFmtId="0" fontId="1" fillId="2" borderId="0" xfId="1" applyFill="1" applyAlignment="1" applyProtection="1">
      <alignment horizontal="left"/>
      <protection locked="0"/>
    </xf>
    <xf numFmtId="165" fontId="1" fillId="2" borderId="1" xfId="1" applyNumberFormat="1" applyFill="1" applyBorder="1" applyAlignment="1" applyProtection="1">
      <alignment horizontal="center"/>
      <protection locked="0"/>
    </xf>
    <xf numFmtId="165" fontId="1" fillId="2" borderId="0" xfId="1" applyNumberFormat="1" applyFill="1" applyAlignment="1" applyProtection="1">
      <alignment horizontal="center"/>
      <protection locked="0"/>
    </xf>
    <xf numFmtId="165" fontId="1" fillId="2" borderId="2" xfId="1" applyNumberFormat="1" applyFill="1" applyBorder="1" applyAlignment="1" applyProtection="1">
      <alignment horizontal="center"/>
      <protection locked="0"/>
    </xf>
    <xf numFmtId="166" fontId="1" fillId="2" borderId="0" xfId="1" applyNumberFormat="1" applyFill="1" applyAlignment="1">
      <alignment horizontal="center"/>
    </xf>
    <xf numFmtId="0" fontId="1" fillId="0" borderId="0" xfId="1" applyAlignment="1" applyProtection="1">
      <alignment horizontal="left"/>
      <protection locked="0"/>
    </xf>
    <xf numFmtId="165" fontId="1" fillId="0" borderId="1" xfId="1" applyNumberFormat="1" applyBorder="1" applyAlignment="1" applyProtection="1">
      <alignment horizontal="center"/>
      <protection locked="0"/>
    </xf>
    <xf numFmtId="165" fontId="1" fillId="0" borderId="0" xfId="1" applyNumberFormat="1" applyAlignment="1" applyProtection="1">
      <alignment horizontal="center"/>
      <protection locked="0"/>
    </xf>
    <xf numFmtId="165" fontId="1" fillId="0" borderId="2" xfId="1" applyNumberFormat="1" applyBorder="1" applyAlignment="1" applyProtection="1">
      <alignment horizontal="center"/>
      <protection locked="0"/>
    </xf>
    <xf numFmtId="166" fontId="1" fillId="0" borderId="0" xfId="1" applyNumberFormat="1" applyAlignment="1">
      <alignment horizontal="center"/>
    </xf>
    <xf numFmtId="0" fontId="1" fillId="0" borderId="6" xfId="1" applyBorder="1" applyAlignment="1">
      <alignment horizontal="center"/>
    </xf>
    <xf numFmtId="0" fontId="1" fillId="0" borderId="6" xfId="1" applyBorder="1" applyAlignment="1" applyProtection="1">
      <alignment horizontal="left"/>
      <protection locked="0"/>
    </xf>
    <xf numFmtId="0" fontId="1" fillId="0" borderId="7" xfId="1" applyBorder="1" applyAlignment="1" applyProtection="1">
      <alignment horizontal="left"/>
      <protection locked="0"/>
    </xf>
    <xf numFmtId="165" fontId="1" fillId="0" borderId="6" xfId="1" applyNumberFormat="1" applyBorder="1" applyAlignment="1" applyProtection="1">
      <alignment horizontal="center"/>
      <protection locked="0"/>
    </xf>
    <xf numFmtId="165" fontId="1" fillId="0" borderId="7" xfId="1" applyNumberFormat="1" applyBorder="1" applyAlignment="1" applyProtection="1">
      <alignment horizontal="center"/>
      <protection locked="0"/>
    </xf>
    <xf numFmtId="0" fontId="1" fillId="0" borderId="8" xfId="1" applyBorder="1" applyAlignment="1">
      <alignment horizontal="center"/>
    </xf>
    <xf numFmtId="166" fontId="1" fillId="0" borderId="6" xfId="1" applyNumberFormat="1" applyBorder="1" applyAlignment="1">
      <alignment horizontal="center"/>
    </xf>
    <xf numFmtId="0" fontId="2" fillId="0" borderId="0" xfId="1" applyFont="1" applyAlignment="1" applyProtection="1">
      <alignment horizontal="left"/>
      <protection locked="0"/>
    </xf>
    <xf numFmtId="0" fontId="1" fillId="0" borderId="2" xfId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1" fillId="0" borderId="0" xfId="1"/>
    <xf numFmtId="0" fontId="1" fillId="0" borderId="1" xfId="1" applyBorder="1" applyProtection="1">
      <protection locked="0"/>
    </xf>
    <xf numFmtId="0" fontId="1" fillId="0" borderId="0" xfId="1" applyProtection="1"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166" fontId="0" fillId="2" borderId="0" xfId="0" applyNumberFormat="1" applyFill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right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3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NumberFormat="1" applyFill="1"/>
    <xf numFmtId="0" fontId="0" fillId="3" borderId="0" xfId="0" applyFill="1"/>
    <xf numFmtId="0" fontId="0" fillId="0" borderId="0" xfId="0" applyFill="1" applyAlignment="1"/>
    <xf numFmtId="0" fontId="0" fillId="3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1" fillId="0" borderId="0" xfId="1" applyAlignment="1">
      <alignment horizontal="center"/>
    </xf>
    <xf numFmtId="0" fontId="1" fillId="0" borderId="0" xfId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center"/>
      <protection locked="0"/>
    </xf>
    <xf numFmtId="0" fontId="1" fillId="0" borderId="0" xfId="1" applyAlignment="1" applyProtection="1">
      <alignment horizontal="left"/>
      <protection locked="0"/>
    </xf>
    <xf numFmtId="0" fontId="1" fillId="0" borderId="0" xfId="1" applyAlignment="1">
      <alignment horizontal="right"/>
    </xf>
  </cellXfs>
  <cellStyles count="3">
    <cellStyle name="Excel Built-in Normal" xfId="2" xr:uid="{5C6F8FB9-AE8B-4DBC-84FF-ED1A21431B73}"/>
    <cellStyle name="Normal" xfId="0" builtinId="0"/>
    <cellStyle name="Normal 2" xfId="1" xr:uid="{BBAB2D18-0014-4F51-87BC-E2DE0DC942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D2B9-1DA9-46DA-8850-AF32A9973401}">
  <dimension ref="A2:V33"/>
  <sheetViews>
    <sheetView tabSelected="1" workbookViewId="0">
      <selection activeCell="T27" sqref="T27"/>
    </sheetView>
  </sheetViews>
  <sheetFormatPr defaultRowHeight="14.4" x14ac:dyDescent="0.55000000000000004"/>
  <cols>
    <col min="12" max="12" width="8.83984375" style="88"/>
    <col min="13" max="13" width="8.83984375" style="102"/>
  </cols>
  <sheetData>
    <row r="2" spans="1:22" ht="18.3" x14ac:dyDescent="0.7">
      <c r="A2" s="104" t="s">
        <v>192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x14ac:dyDescent="0.55000000000000004">
      <c r="D3" s="105" t="s">
        <v>193</v>
      </c>
      <c r="E3" s="105"/>
      <c r="F3" s="105"/>
      <c r="G3" s="105"/>
      <c r="H3" s="105"/>
      <c r="I3" s="105"/>
      <c r="J3" s="105"/>
      <c r="K3" s="105"/>
      <c r="L3" s="105"/>
      <c r="N3" s="105" t="s">
        <v>26</v>
      </c>
      <c r="O3" s="105"/>
      <c r="P3" s="105"/>
      <c r="Q3" s="105"/>
      <c r="R3" s="105"/>
      <c r="S3" s="105"/>
      <c r="T3" s="105"/>
      <c r="U3" s="105"/>
      <c r="V3" s="105"/>
    </row>
    <row r="4" spans="1:22" x14ac:dyDescent="0.55000000000000004">
      <c r="A4" s="90"/>
      <c r="B4" s="90"/>
      <c r="C4" s="90"/>
      <c r="D4" s="90"/>
      <c r="E4" s="103" t="s">
        <v>188</v>
      </c>
      <c r="F4" s="103"/>
      <c r="G4" s="103"/>
      <c r="H4" s="103"/>
      <c r="I4" s="103"/>
      <c r="J4" s="90"/>
      <c r="K4" s="90" t="s">
        <v>172</v>
      </c>
      <c r="L4" s="101" t="s">
        <v>9</v>
      </c>
      <c r="N4" s="90"/>
      <c r="O4" s="103" t="s">
        <v>188</v>
      </c>
      <c r="P4" s="103"/>
      <c r="Q4" s="103"/>
      <c r="R4" s="103"/>
      <c r="S4" s="103"/>
      <c r="T4" s="103"/>
      <c r="U4" s="90" t="s">
        <v>172</v>
      </c>
      <c r="V4" s="99" t="s">
        <v>9</v>
      </c>
    </row>
    <row r="5" spans="1:22" ht="14.7" thickBot="1" x14ac:dyDescent="0.6">
      <c r="A5" s="91" t="s">
        <v>10</v>
      </c>
      <c r="B5" s="92" t="s">
        <v>11</v>
      </c>
      <c r="C5" s="92" t="s">
        <v>12</v>
      </c>
      <c r="D5" s="91">
        <v>1</v>
      </c>
      <c r="E5" s="91">
        <v>2</v>
      </c>
      <c r="F5" s="91">
        <v>3</v>
      </c>
      <c r="G5" s="91">
        <v>4</v>
      </c>
      <c r="H5" s="91">
        <v>5</v>
      </c>
      <c r="I5" s="91">
        <v>6</v>
      </c>
      <c r="J5" s="91">
        <v>7</v>
      </c>
      <c r="K5" s="91"/>
      <c r="L5" s="101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93">
        <v>6</v>
      </c>
      <c r="T5" s="93">
        <v>7</v>
      </c>
      <c r="U5" s="93"/>
      <c r="V5" s="99"/>
    </row>
    <row r="6" spans="1:22" x14ac:dyDescent="0.55000000000000004">
      <c r="A6" s="94">
        <v>1</v>
      </c>
      <c r="B6" s="95" t="s">
        <v>48</v>
      </c>
      <c r="C6" s="95" t="s">
        <v>49</v>
      </c>
      <c r="D6" s="90">
        <v>1</v>
      </c>
      <c r="E6" s="90">
        <v>1</v>
      </c>
      <c r="F6" s="90">
        <v>1</v>
      </c>
      <c r="G6" s="90">
        <v>1</v>
      </c>
      <c r="H6" s="90">
        <v>1</v>
      </c>
      <c r="I6" s="90"/>
      <c r="J6" s="90">
        <v>1</v>
      </c>
      <c r="K6" s="90">
        <f>SUM(D6:J6)</f>
        <v>6</v>
      </c>
      <c r="L6" s="101">
        <v>1</v>
      </c>
      <c r="N6" s="90">
        <v>1</v>
      </c>
      <c r="O6" s="90">
        <v>1</v>
      </c>
      <c r="P6" s="90">
        <v>1</v>
      </c>
      <c r="Q6" s="90">
        <v>2</v>
      </c>
      <c r="R6" s="90">
        <v>1</v>
      </c>
      <c r="S6" s="90"/>
      <c r="T6" s="90">
        <f>SUM(N6:R6)/5</f>
        <v>1.2</v>
      </c>
      <c r="U6" s="90">
        <f>SUM(N6:T6)</f>
        <v>7.2</v>
      </c>
      <c r="V6" s="99">
        <v>1</v>
      </c>
    </row>
    <row r="7" spans="1:22" x14ac:dyDescent="0.55000000000000004">
      <c r="A7" s="94">
        <v>1</v>
      </c>
      <c r="B7" s="95" t="s">
        <v>55</v>
      </c>
      <c r="C7" s="95" t="s">
        <v>56</v>
      </c>
      <c r="D7" s="90">
        <v>2</v>
      </c>
      <c r="E7" s="90">
        <v>2</v>
      </c>
      <c r="F7" s="90">
        <v>2</v>
      </c>
      <c r="G7" s="90">
        <v>2</v>
      </c>
      <c r="H7" s="90"/>
      <c r="I7" s="90">
        <v>2</v>
      </c>
      <c r="J7" s="90">
        <v>2</v>
      </c>
      <c r="K7" s="90">
        <f t="shared" ref="K7:K26" si="0">SUM(D7:J7)</f>
        <v>12</v>
      </c>
      <c r="L7" s="101">
        <v>2</v>
      </c>
      <c r="N7" s="90">
        <v>2</v>
      </c>
      <c r="O7" s="90">
        <v>3</v>
      </c>
      <c r="P7" s="90">
        <v>3</v>
      </c>
      <c r="Q7" s="90"/>
      <c r="R7" s="90">
        <v>5</v>
      </c>
      <c r="S7" s="90">
        <v>2</v>
      </c>
      <c r="T7" s="90">
        <v>4</v>
      </c>
      <c r="U7" s="90">
        <f t="shared" ref="U7:U21" si="1">SUM(N7:T7)</f>
        <v>19</v>
      </c>
      <c r="V7" s="99">
        <v>3</v>
      </c>
    </row>
    <row r="8" spans="1:22" x14ac:dyDescent="0.55000000000000004">
      <c r="A8" s="94">
        <v>1</v>
      </c>
      <c r="B8" s="95" t="s">
        <v>67</v>
      </c>
      <c r="C8" s="95" t="s">
        <v>68</v>
      </c>
      <c r="D8" s="90"/>
      <c r="E8" s="90">
        <v>3</v>
      </c>
      <c r="F8" s="90">
        <v>3</v>
      </c>
      <c r="G8" s="90">
        <v>4</v>
      </c>
      <c r="H8" s="90">
        <v>2</v>
      </c>
      <c r="I8" s="90">
        <v>1</v>
      </c>
      <c r="J8" s="90">
        <v>1</v>
      </c>
      <c r="K8" s="90">
        <f t="shared" si="0"/>
        <v>14</v>
      </c>
      <c r="L8" s="101">
        <v>3</v>
      </c>
      <c r="N8" s="90">
        <v>6</v>
      </c>
      <c r="O8" s="90">
        <v>5</v>
      </c>
      <c r="P8" s="90">
        <v>6</v>
      </c>
      <c r="Q8" s="90"/>
      <c r="R8" s="90">
        <v>4</v>
      </c>
      <c r="S8" s="90">
        <v>1</v>
      </c>
      <c r="T8" s="90">
        <v>3</v>
      </c>
      <c r="U8" s="90">
        <f t="shared" si="1"/>
        <v>25</v>
      </c>
      <c r="V8" s="99">
        <v>4</v>
      </c>
    </row>
    <row r="9" spans="1:22" x14ac:dyDescent="0.55000000000000004">
      <c r="A9" s="94">
        <v>1</v>
      </c>
      <c r="B9" s="95" t="s">
        <v>64</v>
      </c>
      <c r="C9" s="96" t="s">
        <v>65</v>
      </c>
      <c r="D9" s="90">
        <v>3</v>
      </c>
      <c r="E9" s="90"/>
      <c r="F9" s="90">
        <v>4</v>
      </c>
      <c r="G9" s="90">
        <v>3</v>
      </c>
      <c r="H9" s="90">
        <v>4</v>
      </c>
      <c r="I9" s="90">
        <v>3</v>
      </c>
      <c r="J9" s="90">
        <v>3</v>
      </c>
      <c r="K9" s="90">
        <f t="shared" si="0"/>
        <v>20</v>
      </c>
      <c r="L9" s="101">
        <v>4</v>
      </c>
      <c r="N9" s="90">
        <v>4</v>
      </c>
      <c r="O9" s="90"/>
      <c r="P9" s="90">
        <v>8</v>
      </c>
      <c r="Q9" s="90">
        <v>7</v>
      </c>
      <c r="R9" s="90">
        <v>8</v>
      </c>
      <c r="S9" s="90">
        <v>7</v>
      </c>
      <c r="T9" s="90">
        <v>6</v>
      </c>
      <c r="U9" s="90">
        <f t="shared" si="1"/>
        <v>40</v>
      </c>
      <c r="V9" s="99">
        <v>8</v>
      </c>
    </row>
    <row r="10" spans="1:22" x14ac:dyDescent="0.55000000000000004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102"/>
      <c r="N10" s="90"/>
      <c r="O10" s="90"/>
      <c r="P10" s="90"/>
      <c r="Q10" s="90"/>
      <c r="R10" s="90"/>
      <c r="S10" s="90"/>
      <c r="T10" s="90"/>
      <c r="U10" s="90"/>
      <c r="V10" s="99"/>
    </row>
    <row r="11" spans="1:22" x14ac:dyDescent="0.55000000000000004">
      <c r="A11" s="90" t="s">
        <v>181</v>
      </c>
      <c r="B11" s="90"/>
      <c r="C11" s="90"/>
      <c r="D11" s="98">
        <v>5</v>
      </c>
      <c r="E11" s="90">
        <v>5</v>
      </c>
      <c r="F11" s="90">
        <v>5</v>
      </c>
      <c r="G11" s="90">
        <v>5</v>
      </c>
      <c r="H11" s="90">
        <v>5</v>
      </c>
      <c r="I11" s="90">
        <v>4</v>
      </c>
      <c r="J11" s="90">
        <v>3</v>
      </c>
      <c r="K11" s="90"/>
      <c r="L11" s="102"/>
      <c r="N11" s="90">
        <v>11</v>
      </c>
      <c r="O11" s="90">
        <v>11</v>
      </c>
      <c r="P11" s="90">
        <v>11</v>
      </c>
      <c r="Q11" s="90">
        <v>9</v>
      </c>
      <c r="R11" s="90">
        <v>10</v>
      </c>
      <c r="S11" s="90">
        <v>9</v>
      </c>
      <c r="T11" s="90">
        <v>6</v>
      </c>
      <c r="U11" s="90"/>
      <c r="V11" s="99"/>
    </row>
    <row r="12" spans="1:22" hidden="1" x14ac:dyDescent="0.55000000000000004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101"/>
      <c r="N12" s="90"/>
      <c r="O12" s="90"/>
      <c r="P12" s="90"/>
      <c r="Q12" s="90"/>
      <c r="R12" s="90"/>
      <c r="S12" s="90"/>
      <c r="T12" s="90"/>
      <c r="U12" s="90"/>
      <c r="V12" s="99"/>
    </row>
    <row r="13" spans="1:22" hidden="1" x14ac:dyDescent="0.55000000000000004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101"/>
      <c r="N13" s="90"/>
      <c r="O13" s="90"/>
      <c r="P13" s="90"/>
      <c r="Q13" s="90"/>
      <c r="R13" s="90"/>
      <c r="S13" s="90"/>
      <c r="T13" s="90"/>
      <c r="U13" s="90"/>
      <c r="V13" s="99"/>
    </row>
    <row r="14" spans="1:22" hidden="1" x14ac:dyDescent="0.55000000000000004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101"/>
      <c r="N14" s="90"/>
      <c r="O14" s="90"/>
      <c r="P14" s="90"/>
      <c r="Q14" s="90"/>
      <c r="R14" s="90"/>
      <c r="S14" s="90"/>
      <c r="T14" s="90"/>
      <c r="U14" s="90"/>
      <c r="V14" s="99"/>
    </row>
    <row r="15" spans="1:22" x14ac:dyDescent="0.55000000000000004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101" t="s">
        <v>9</v>
      </c>
      <c r="N15" s="90"/>
      <c r="O15" s="90"/>
      <c r="P15" s="90"/>
      <c r="Q15" s="90"/>
      <c r="R15" s="90"/>
      <c r="S15" s="90"/>
      <c r="T15" s="90"/>
      <c r="U15" s="90"/>
      <c r="V15" s="99"/>
    </row>
    <row r="16" spans="1:22" x14ac:dyDescent="0.55000000000000004">
      <c r="A16" s="94">
        <v>2</v>
      </c>
      <c r="B16" s="95" t="s">
        <v>134</v>
      </c>
      <c r="C16" s="95" t="s">
        <v>135</v>
      </c>
      <c r="D16" s="90">
        <v>5</v>
      </c>
      <c r="E16" s="90">
        <v>1</v>
      </c>
      <c r="F16" s="90">
        <v>1</v>
      </c>
      <c r="G16" s="90">
        <v>3</v>
      </c>
      <c r="H16" s="90">
        <v>2</v>
      </c>
      <c r="I16" s="90"/>
      <c r="J16" s="90">
        <v>4</v>
      </c>
      <c r="K16" s="90">
        <f t="shared" si="0"/>
        <v>16</v>
      </c>
      <c r="L16" s="101">
        <v>2</v>
      </c>
      <c r="N16" s="90"/>
      <c r="O16" s="90">
        <v>2</v>
      </c>
      <c r="P16" s="90">
        <v>2</v>
      </c>
      <c r="Q16" s="90">
        <v>4</v>
      </c>
      <c r="R16" s="90">
        <v>3</v>
      </c>
      <c r="S16" s="90">
        <v>9</v>
      </c>
      <c r="T16" s="90">
        <v>6</v>
      </c>
      <c r="U16" s="90">
        <f t="shared" si="1"/>
        <v>26</v>
      </c>
      <c r="V16" s="99">
        <v>5</v>
      </c>
    </row>
    <row r="17" spans="1:22" x14ac:dyDescent="0.55000000000000004">
      <c r="A17" s="94">
        <v>2</v>
      </c>
      <c r="B17" s="95" t="s">
        <v>93</v>
      </c>
      <c r="C17" s="95" t="s">
        <v>94</v>
      </c>
      <c r="D17" s="90">
        <v>2</v>
      </c>
      <c r="E17" s="90">
        <v>2</v>
      </c>
      <c r="F17" s="90">
        <v>7</v>
      </c>
      <c r="G17" s="90"/>
      <c r="H17" s="90">
        <v>4</v>
      </c>
      <c r="I17" s="90">
        <v>6</v>
      </c>
      <c r="J17" s="90">
        <v>4</v>
      </c>
      <c r="K17" s="90">
        <f t="shared" si="0"/>
        <v>25</v>
      </c>
      <c r="L17" s="101">
        <v>5</v>
      </c>
      <c r="N17" s="90">
        <v>5</v>
      </c>
      <c r="O17" s="90">
        <v>4</v>
      </c>
      <c r="P17" s="90">
        <v>9</v>
      </c>
      <c r="Q17" s="90"/>
      <c r="R17" s="90">
        <v>7</v>
      </c>
      <c r="S17" s="90">
        <v>9</v>
      </c>
      <c r="T17" s="90">
        <v>6</v>
      </c>
      <c r="U17" s="90">
        <f t="shared" si="1"/>
        <v>40</v>
      </c>
      <c r="V17" s="99">
        <v>8</v>
      </c>
    </row>
    <row r="18" spans="1:22" x14ac:dyDescent="0.55000000000000004">
      <c r="A18" s="94">
        <v>2</v>
      </c>
      <c r="B18" s="95" t="s">
        <v>87</v>
      </c>
      <c r="C18" s="95" t="s">
        <v>88</v>
      </c>
      <c r="D18" s="90">
        <v>1</v>
      </c>
      <c r="E18" s="90"/>
      <c r="F18" s="90">
        <v>2</v>
      </c>
      <c r="G18" s="90">
        <v>1</v>
      </c>
      <c r="H18" s="90">
        <v>1</v>
      </c>
      <c r="I18" s="90">
        <v>3</v>
      </c>
      <c r="J18" s="90">
        <v>1</v>
      </c>
      <c r="K18" s="90">
        <f t="shared" si="0"/>
        <v>9</v>
      </c>
      <c r="L18" s="101">
        <v>1</v>
      </c>
      <c r="N18" s="90">
        <v>3</v>
      </c>
      <c r="O18" s="90"/>
      <c r="P18" s="90">
        <v>4</v>
      </c>
      <c r="Q18" s="90">
        <v>1</v>
      </c>
      <c r="R18" s="90">
        <v>2</v>
      </c>
      <c r="S18" s="90">
        <v>5</v>
      </c>
      <c r="T18" s="90">
        <v>1</v>
      </c>
      <c r="U18" s="90">
        <f t="shared" si="1"/>
        <v>16</v>
      </c>
      <c r="V18" s="99">
        <v>2</v>
      </c>
    </row>
    <row r="19" spans="1:22" x14ac:dyDescent="0.55000000000000004">
      <c r="A19" s="94">
        <v>2</v>
      </c>
      <c r="B19" s="95" t="s">
        <v>139</v>
      </c>
      <c r="C19" s="97" t="s">
        <v>140</v>
      </c>
      <c r="D19" s="90"/>
      <c r="E19" s="90">
        <v>4</v>
      </c>
      <c r="F19" s="90">
        <v>3</v>
      </c>
      <c r="G19" s="90">
        <v>2</v>
      </c>
      <c r="H19" s="90">
        <v>3</v>
      </c>
      <c r="I19" s="90">
        <v>5</v>
      </c>
      <c r="J19" s="90">
        <v>2</v>
      </c>
      <c r="K19" s="90">
        <f t="shared" si="0"/>
        <v>19</v>
      </c>
      <c r="L19" s="101">
        <v>3</v>
      </c>
      <c r="N19" s="90"/>
      <c r="O19" s="90">
        <v>7</v>
      </c>
      <c r="P19" s="90">
        <v>5</v>
      </c>
      <c r="Q19" s="90">
        <v>3</v>
      </c>
      <c r="R19" s="90">
        <v>6</v>
      </c>
      <c r="S19" s="90">
        <v>8</v>
      </c>
      <c r="T19" s="90">
        <v>2</v>
      </c>
      <c r="U19" s="90">
        <f t="shared" si="1"/>
        <v>31</v>
      </c>
      <c r="V19" s="99">
        <v>6</v>
      </c>
    </row>
    <row r="20" spans="1:22" x14ac:dyDescent="0.55000000000000004">
      <c r="A20" s="94">
        <v>2</v>
      </c>
      <c r="B20" s="95" t="s">
        <v>141</v>
      </c>
      <c r="C20" s="95" t="s">
        <v>142</v>
      </c>
      <c r="D20" s="90">
        <v>4</v>
      </c>
      <c r="E20" s="90">
        <v>5</v>
      </c>
      <c r="F20" s="90">
        <v>5</v>
      </c>
      <c r="G20" s="90">
        <v>5</v>
      </c>
      <c r="H20" s="90"/>
      <c r="I20" s="90">
        <v>2</v>
      </c>
      <c r="J20" s="90">
        <v>4</v>
      </c>
      <c r="K20" s="90">
        <f t="shared" si="0"/>
        <v>25</v>
      </c>
      <c r="L20" s="101">
        <v>5</v>
      </c>
      <c r="N20" s="90">
        <v>8</v>
      </c>
      <c r="O20" s="90">
        <v>9</v>
      </c>
      <c r="P20" s="90">
        <v>9</v>
      </c>
      <c r="Q20" s="90"/>
      <c r="R20" s="90">
        <v>9</v>
      </c>
      <c r="S20" s="90">
        <v>4</v>
      </c>
      <c r="T20" s="90">
        <v>6</v>
      </c>
      <c r="U20" s="90">
        <f t="shared" si="1"/>
        <v>45</v>
      </c>
      <c r="V20" s="99">
        <v>10</v>
      </c>
    </row>
    <row r="21" spans="1:22" x14ac:dyDescent="0.55000000000000004">
      <c r="A21" s="94">
        <v>2</v>
      </c>
      <c r="B21" s="95" t="s">
        <v>96</v>
      </c>
      <c r="C21" s="95" t="s">
        <v>97</v>
      </c>
      <c r="D21" s="90">
        <v>3</v>
      </c>
      <c r="E21" s="90"/>
      <c r="F21" s="90">
        <v>4</v>
      </c>
      <c r="G21" s="90">
        <v>4</v>
      </c>
      <c r="H21" s="90">
        <v>5</v>
      </c>
      <c r="I21" s="90">
        <v>1</v>
      </c>
      <c r="J21" s="90">
        <v>3</v>
      </c>
      <c r="K21" s="90">
        <f t="shared" si="0"/>
        <v>20</v>
      </c>
      <c r="L21" s="101">
        <v>4</v>
      </c>
      <c r="N21" s="90">
        <v>7</v>
      </c>
      <c r="O21" s="90"/>
      <c r="P21" s="90">
        <v>7</v>
      </c>
      <c r="Q21" s="90">
        <v>6</v>
      </c>
      <c r="R21" s="90">
        <v>9</v>
      </c>
      <c r="S21" s="90">
        <v>3</v>
      </c>
      <c r="T21" s="90">
        <v>3</v>
      </c>
      <c r="U21" s="90">
        <f t="shared" si="1"/>
        <v>35</v>
      </c>
      <c r="V21" s="99">
        <v>7</v>
      </c>
    </row>
    <row r="22" spans="1:22" x14ac:dyDescent="0.55000000000000004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102"/>
      <c r="N22" s="90"/>
      <c r="O22" s="90"/>
      <c r="P22" s="90"/>
      <c r="Q22" s="90"/>
      <c r="R22" s="90"/>
      <c r="S22" s="90"/>
      <c r="T22" s="90"/>
      <c r="U22" s="90"/>
      <c r="V22" s="90"/>
    </row>
    <row r="23" spans="1:22" x14ac:dyDescent="0.55000000000000004">
      <c r="A23" s="90" t="s">
        <v>181</v>
      </c>
      <c r="B23" s="90"/>
      <c r="C23" s="90"/>
      <c r="D23" s="90">
        <v>6</v>
      </c>
      <c r="E23" s="90">
        <v>7</v>
      </c>
      <c r="F23" s="90">
        <v>7</v>
      </c>
      <c r="G23" s="90">
        <v>6</v>
      </c>
      <c r="H23" s="90">
        <v>7</v>
      </c>
      <c r="I23" s="90">
        <v>6</v>
      </c>
      <c r="J23" s="90">
        <v>4</v>
      </c>
      <c r="K23" s="90"/>
      <c r="L23" s="102"/>
      <c r="N23" s="90">
        <v>11</v>
      </c>
      <c r="O23" s="90">
        <v>11</v>
      </c>
      <c r="P23" s="90">
        <v>11</v>
      </c>
      <c r="Q23" s="90">
        <v>9</v>
      </c>
      <c r="R23" s="90">
        <v>10</v>
      </c>
      <c r="S23" s="90">
        <v>9</v>
      </c>
      <c r="T23" s="90">
        <v>6</v>
      </c>
      <c r="U23" s="90"/>
      <c r="V23" s="90"/>
    </row>
    <row r="24" spans="1:22" x14ac:dyDescent="0.55000000000000004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102"/>
      <c r="N24" s="90"/>
      <c r="O24" s="90"/>
      <c r="P24" s="90"/>
      <c r="Q24" s="90"/>
      <c r="R24" s="90"/>
      <c r="S24" s="90"/>
      <c r="T24" s="90"/>
      <c r="U24" s="90"/>
      <c r="V24" s="90"/>
    </row>
    <row r="25" spans="1:22" x14ac:dyDescent="0.55000000000000004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102" t="s">
        <v>9</v>
      </c>
      <c r="N25" s="90"/>
      <c r="O25" s="90"/>
      <c r="P25" s="90"/>
      <c r="Q25" s="90"/>
      <c r="R25" s="90"/>
      <c r="S25" s="90"/>
      <c r="T25" s="90"/>
      <c r="U25" s="90"/>
      <c r="V25" s="90"/>
    </row>
    <row r="26" spans="1:22" x14ac:dyDescent="0.55000000000000004">
      <c r="A26" s="100">
        <v>3</v>
      </c>
      <c r="B26" s="90" t="s">
        <v>161</v>
      </c>
      <c r="C26" s="90" t="s">
        <v>169</v>
      </c>
      <c r="D26" s="95" t="s">
        <v>173</v>
      </c>
      <c r="E26" s="95">
        <v>1</v>
      </c>
      <c r="F26" s="90"/>
      <c r="G26" s="90">
        <v>1</v>
      </c>
      <c r="H26" s="90">
        <v>1</v>
      </c>
      <c r="I26" s="90">
        <v>2</v>
      </c>
      <c r="J26" s="90">
        <v>1</v>
      </c>
      <c r="K26" s="90">
        <f t="shared" si="0"/>
        <v>6</v>
      </c>
      <c r="L26" s="101">
        <v>1</v>
      </c>
      <c r="N26" s="90"/>
      <c r="O26" s="90"/>
      <c r="P26" s="90"/>
      <c r="Q26" s="90"/>
      <c r="R26" s="90"/>
      <c r="S26" s="90"/>
      <c r="T26" s="90"/>
      <c r="U26" s="90"/>
      <c r="V26" s="90"/>
    </row>
    <row r="27" spans="1:22" x14ac:dyDescent="0.55000000000000004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102"/>
      <c r="N27" s="90"/>
      <c r="O27" s="90"/>
      <c r="P27" s="90"/>
      <c r="Q27" s="90"/>
      <c r="R27" s="90"/>
      <c r="S27" s="90"/>
      <c r="T27" s="90"/>
      <c r="U27" s="90"/>
      <c r="V27" s="90"/>
    </row>
    <row r="28" spans="1:22" x14ac:dyDescent="0.55000000000000004">
      <c r="A28" s="90" t="s">
        <v>189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102"/>
      <c r="N28" s="90"/>
      <c r="O28" s="90"/>
      <c r="P28" s="90"/>
      <c r="Q28" s="90"/>
      <c r="R28" s="90"/>
      <c r="S28" s="90"/>
      <c r="T28" s="90"/>
      <c r="U28" s="90"/>
      <c r="V28" s="90"/>
    </row>
    <row r="29" spans="1:22" x14ac:dyDescent="0.55000000000000004">
      <c r="A29" s="90" t="s">
        <v>191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102"/>
      <c r="N29" s="90"/>
      <c r="O29" s="90"/>
      <c r="P29" s="90"/>
      <c r="Q29" s="90"/>
      <c r="R29" s="90"/>
      <c r="S29" s="90"/>
      <c r="T29" s="90"/>
      <c r="U29" s="90"/>
      <c r="V29" s="90"/>
    </row>
    <row r="30" spans="1:22" x14ac:dyDescent="0.55000000000000004">
      <c r="A30" s="90" t="s">
        <v>190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102"/>
      <c r="N30" s="90"/>
      <c r="O30" s="90"/>
      <c r="P30" s="90"/>
      <c r="Q30" s="90"/>
      <c r="R30" s="90"/>
      <c r="S30" s="90"/>
      <c r="T30" s="90"/>
      <c r="U30" s="90"/>
      <c r="V30" s="90"/>
    </row>
    <row r="31" spans="1:22" x14ac:dyDescent="0.55000000000000004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102"/>
      <c r="N31" s="90"/>
      <c r="O31" s="90"/>
      <c r="P31" s="90"/>
      <c r="Q31" s="90"/>
      <c r="R31" s="90"/>
      <c r="S31" s="90"/>
      <c r="T31" s="90"/>
      <c r="U31" s="90"/>
      <c r="V31" s="90"/>
    </row>
    <row r="32" spans="1:22" x14ac:dyDescent="0.55000000000000004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102"/>
      <c r="N32" s="90"/>
      <c r="O32" s="90"/>
      <c r="P32" s="90"/>
      <c r="Q32" s="90"/>
      <c r="R32" s="90"/>
      <c r="S32" s="90"/>
      <c r="T32" s="90"/>
      <c r="U32" s="90"/>
      <c r="V32" s="90"/>
    </row>
    <row r="33" spans="1:22" x14ac:dyDescent="0.55000000000000004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102"/>
      <c r="N33" s="90"/>
      <c r="O33" s="90"/>
      <c r="P33" s="90"/>
      <c r="Q33" s="90"/>
      <c r="R33" s="90"/>
      <c r="S33" s="90"/>
      <c r="T33" s="90"/>
      <c r="U33" s="90"/>
      <c r="V33" s="90"/>
    </row>
  </sheetData>
  <mergeCells count="5">
    <mergeCell ref="E4:I4"/>
    <mergeCell ref="O4:T4"/>
    <mergeCell ref="A2:V2"/>
    <mergeCell ref="D3:L3"/>
    <mergeCell ref="N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F447-D33A-492D-9F0E-155002DD00B6}">
  <dimension ref="A1:P115"/>
  <sheetViews>
    <sheetView topLeftCell="A4" workbookViewId="0">
      <selection activeCell="C37" sqref="C37"/>
    </sheetView>
  </sheetViews>
  <sheetFormatPr defaultRowHeight="12.3" x14ac:dyDescent="0.4"/>
  <cols>
    <col min="1" max="1" width="4.47265625" style="31" customWidth="1"/>
    <col min="2" max="3" width="14.47265625" style="2" customWidth="1"/>
    <col min="4" max="4" width="11.1015625" style="2" customWidth="1"/>
    <col min="5" max="5" width="6.7890625" style="2" customWidth="1"/>
    <col min="6" max="11" width="4.47265625" style="31" customWidth="1"/>
    <col min="12" max="14" width="8.83984375" style="31"/>
    <col min="15" max="17" width="6.20703125" style="31" customWidth="1"/>
    <col min="18" max="256" width="8.83984375" style="31"/>
    <col min="257" max="257" width="4.47265625" style="31" customWidth="1"/>
    <col min="258" max="259" width="14.47265625" style="31" customWidth="1"/>
    <col min="260" max="260" width="11.1015625" style="31" customWidth="1"/>
    <col min="261" max="261" width="6.7890625" style="31" customWidth="1"/>
    <col min="262" max="267" width="4.47265625" style="31" customWidth="1"/>
    <col min="268" max="270" width="8.83984375" style="31"/>
    <col min="271" max="273" width="6.20703125" style="31" customWidth="1"/>
    <col min="274" max="512" width="8.83984375" style="31"/>
    <col min="513" max="513" width="4.47265625" style="31" customWidth="1"/>
    <col min="514" max="515" width="14.47265625" style="31" customWidth="1"/>
    <col min="516" max="516" width="11.1015625" style="31" customWidth="1"/>
    <col min="517" max="517" width="6.7890625" style="31" customWidth="1"/>
    <col min="518" max="523" width="4.47265625" style="31" customWidth="1"/>
    <col min="524" max="526" width="8.83984375" style="31"/>
    <col min="527" max="529" width="6.20703125" style="31" customWidth="1"/>
    <col min="530" max="768" width="8.83984375" style="31"/>
    <col min="769" max="769" width="4.47265625" style="31" customWidth="1"/>
    <col min="770" max="771" width="14.47265625" style="31" customWidth="1"/>
    <col min="772" max="772" width="11.1015625" style="31" customWidth="1"/>
    <col min="773" max="773" width="6.7890625" style="31" customWidth="1"/>
    <col min="774" max="779" width="4.47265625" style="31" customWidth="1"/>
    <col min="780" max="782" width="8.83984375" style="31"/>
    <col min="783" max="785" width="6.20703125" style="31" customWidth="1"/>
    <col min="786" max="1024" width="8.83984375" style="31"/>
    <col min="1025" max="1025" width="4.47265625" style="31" customWidth="1"/>
    <col min="1026" max="1027" width="14.47265625" style="31" customWidth="1"/>
    <col min="1028" max="1028" width="11.1015625" style="31" customWidth="1"/>
    <col min="1029" max="1029" width="6.7890625" style="31" customWidth="1"/>
    <col min="1030" max="1035" width="4.47265625" style="31" customWidth="1"/>
    <col min="1036" max="1038" width="8.83984375" style="31"/>
    <col min="1039" max="1041" width="6.20703125" style="31" customWidth="1"/>
    <col min="1042" max="1280" width="8.83984375" style="31"/>
    <col min="1281" max="1281" width="4.47265625" style="31" customWidth="1"/>
    <col min="1282" max="1283" width="14.47265625" style="31" customWidth="1"/>
    <col min="1284" max="1284" width="11.1015625" style="31" customWidth="1"/>
    <col min="1285" max="1285" width="6.7890625" style="31" customWidth="1"/>
    <col min="1286" max="1291" width="4.47265625" style="31" customWidth="1"/>
    <col min="1292" max="1294" width="8.83984375" style="31"/>
    <col min="1295" max="1297" width="6.20703125" style="31" customWidth="1"/>
    <col min="1298" max="1536" width="8.83984375" style="31"/>
    <col min="1537" max="1537" width="4.47265625" style="31" customWidth="1"/>
    <col min="1538" max="1539" width="14.47265625" style="31" customWidth="1"/>
    <col min="1540" max="1540" width="11.1015625" style="31" customWidth="1"/>
    <col min="1541" max="1541" width="6.7890625" style="31" customWidth="1"/>
    <col min="1542" max="1547" width="4.47265625" style="31" customWidth="1"/>
    <col min="1548" max="1550" width="8.83984375" style="31"/>
    <col min="1551" max="1553" width="6.20703125" style="31" customWidth="1"/>
    <col min="1554" max="1792" width="8.83984375" style="31"/>
    <col min="1793" max="1793" width="4.47265625" style="31" customWidth="1"/>
    <col min="1794" max="1795" width="14.47265625" style="31" customWidth="1"/>
    <col min="1796" max="1796" width="11.1015625" style="31" customWidth="1"/>
    <col min="1797" max="1797" width="6.7890625" style="31" customWidth="1"/>
    <col min="1798" max="1803" width="4.47265625" style="31" customWidth="1"/>
    <col min="1804" max="1806" width="8.83984375" style="31"/>
    <col min="1807" max="1809" width="6.20703125" style="31" customWidth="1"/>
    <col min="1810" max="2048" width="8.83984375" style="31"/>
    <col min="2049" max="2049" width="4.47265625" style="31" customWidth="1"/>
    <col min="2050" max="2051" width="14.47265625" style="31" customWidth="1"/>
    <col min="2052" max="2052" width="11.1015625" style="31" customWidth="1"/>
    <col min="2053" max="2053" width="6.7890625" style="31" customWidth="1"/>
    <col min="2054" max="2059" width="4.47265625" style="31" customWidth="1"/>
    <col min="2060" max="2062" width="8.83984375" style="31"/>
    <col min="2063" max="2065" width="6.20703125" style="31" customWidth="1"/>
    <col min="2066" max="2304" width="8.83984375" style="31"/>
    <col min="2305" max="2305" width="4.47265625" style="31" customWidth="1"/>
    <col min="2306" max="2307" width="14.47265625" style="31" customWidth="1"/>
    <col min="2308" max="2308" width="11.1015625" style="31" customWidth="1"/>
    <col min="2309" max="2309" width="6.7890625" style="31" customWidth="1"/>
    <col min="2310" max="2315" width="4.47265625" style="31" customWidth="1"/>
    <col min="2316" max="2318" width="8.83984375" style="31"/>
    <col min="2319" max="2321" width="6.20703125" style="31" customWidth="1"/>
    <col min="2322" max="2560" width="8.83984375" style="31"/>
    <col min="2561" max="2561" width="4.47265625" style="31" customWidth="1"/>
    <col min="2562" max="2563" width="14.47265625" style="31" customWidth="1"/>
    <col min="2564" max="2564" width="11.1015625" style="31" customWidth="1"/>
    <col min="2565" max="2565" width="6.7890625" style="31" customWidth="1"/>
    <col min="2566" max="2571" width="4.47265625" style="31" customWidth="1"/>
    <col min="2572" max="2574" width="8.83984375" style="31"/>
    <col min="2575" max="2577" width="6.20703125" style="31" customWidth="1"/>
    <col min="2578" max="2816" width="8.83984375" style="31"/>
    <col min="2817" max="2817" width="4.47265625" style="31" customWidth="1"/>
    <col min="2818" max="2819" width="14.47265625" style="31" customWidth="1"/>
    <col min="2820" max="2820" width="11.1015625" style="31" customWidth="1"/>
    <col min="2821" max="2821" width="6.7890625" style="31" customWidth="1"/>
    <col min="2822" max="2827" width="4.47265625" style="31" customWidth="1"/>
    <col min="2828" max="2830" width="8.83984375" style="31"/>
    <col min="2831" max="2833" width="6.20703125" style="31" customWidth="1"/>
    <col min="2834" max="3072" width="8.83984375" style="31"/>
    <col min="3073" max="3073" width="4.47265625" style="31" customWidth="1"/>
    <col min="3074" max="3075" width="14.47265625" style="31" customWidth="1"/>
    <col min="3076" max="3076" width="11.1015625" style="31" customWidth="1"/>
    <col min="3077" max="3077" width="6.7890625" style="31" customWidth="1"/>
    <col min="3078" max="3083" width="4.47265625" style="31" customWidth="1"/>
    <col min="3084" max="3086" width="8.83984375" style="31"/>
    <col min="3087" max="3089" width="6.20703125" style="31" customWidth="1"/>
    <col min="3090" max="3328" width="8.83984375" style="31"/>
    <col min="3329" max="3329" width="4.47265625" style="31" customWidth="1"/>
    <col min="3330" max="3331" width="14.47265625" style="31" customWidth="1"/>
    <col min="3332" max="3332" width="11.1015625" style="31" customWidth="1"/>
    <col min="3333" max="3333" width="6.7890625" style="31" customWidth="1"/>
    <col min="3334" max="3339" width="4.47265625" style="31" customWidth="1"/>
    <col min="3340" max="3342" width="8.83984375" style="31"/>
    <col min="3343" max="3345" width="6.20703125" style="31" customWidth="1"/>
    <col min="3346" max="3584" width="8.83984375" style="31"/>
    <col min="3585" max="3585" width="4.47265625" style="31" customWidth="1"/>
    <col min="3586" max="3587" width="14.47265625" style="31" customWidth="1"/>
    <col min="3588" max="3588" width="11.1015625" style="31" customWidth="1"/>
    <col min="3589" max="3589" width="6.7890625" style="31" customWidth="1"/>
    <col min="3590" max="3595" width="4.47265625" style="31" customWidth="1"/>
    <col min="3596" max="3598" width="8.83984375" style="31"/>
    <col min="3599" max="3601" width="6.20703125" style="31" customWidth="1"/>
    <col min="3602" max="3840" width="8.83984375" style="31"/>
    <col min="3841" max="3841" width="4.47265625" style="31" customWidth="1"/>
    <col min="3842" max="3843" width="14.47265625" style="31" customWidth="1"/>
    <col min="3844" max="3844" width="11.1015625" style="31" customWidth="1"/>
    <col min="3845" max="3845" width="6.7890625" style="31" customWidth="1"/>
    <col min="3846" max="3851" width="4.47265625" style="31" customWidth="1"/>
    <col min="3852" max="3854" width="8.83984375" style="31"/>
    <col min="3855" max="3857" width="6.20703125" style="31" customWidth="1"/>
    <col min="3858" max="4096" width="8.83984375" style="31"/>
    <col min="4097" max="4097" width="4.47265625" style="31" customWidth="1"/>
    <col min="4098" max="4099" width="14.47265625" style="31" customWidth="1"/>
    <col min="4100" max="4100" width="11.1015625" style="31" customWidth="1"/>
    <col min="4101" max="4101" width="6.7890625" style="31" customWidth="1"/>
    <col min="4102" max="4107" width="4.47265625" style="31" customWidth="1"/>
    <col min="4108" max="4110" width="8.83984375" style="31"/>
    <col min="4111" max="4113" width="6.20703125" style="31" customWidth="1"/>
    <col min="4114" max="4352" width="8.83984375" style="31"/>
    <col min="4353" max="4353" width="4.47265625" style="31" customWidth="1"/>
    <col min="4354" max="4355" width="14.47265625" style="31" customWidth="1"/>
    <col min="4356" max="4356" width="11.1015625" style="31" customWidth="1"/>
    <col min="4357" max="4357" width="6.7890625" style="31" customWidth="1"/>
    <col min="4358" max="4363" width="4.47265625" style="31" customWidth="1"/>
    <col min="4364" max="4366" width="8.83984375" style="31"/>
    <col min="4367" max="4369" width="6.20703125" style="31" customWidth="1"/>
    <col min="4370" max="4608" width="8.83984375" style="31"/>
    <col min="4609" max="4609" width="4.47265625" style="31" customWidth="1"/>
    <col min="4610" max="4611" width="14.47265625" style="31" customWidth="1"/>
    <col min="4612" max="4612" width="11.1015625" style="31" customWidth="1"/>
    <col min="4613" max="4613" width="6.7890625" style="31" customWidth="1"/>
    <col min="4614" max="4619" width="4.47265625" style="31" customWidth="1"/>
    <col min="4620" max="4622" width="8.83984375" style="31"/>
    <col min="4623" max="4625" width="6.20703125" style="31" customWidth="1"/>
    <col min="4626" max="4864" width="8.83984375" style="31"/>
    <col min="4865" max="4865" width="4.47265625" style="31" customWidth="1"/>
    <col min="4866" max="4867" width="14.47265625" style="31" customWidth="1"/>
    <col min="4868" max="4868" width="11.1015625" style="31" customWidth="1"/>
    <col min="4869" max="4869" width="6.7890625" style="31" customWidth="1"/>
    <col min="4870" max="4875" width="4.47265625" style="31" customWidth="1"/>
    <col min="4876" max="4878" width="8.83984375" style="31"/>
    <col min="4879" max="4881" width="6.20703125" style="31" customWidth="1"/>
    <col min="4882" max="5120" width="8.83984375" style="31"/>
    <col min="5121" max="5121" width="4.47265625" style="31" customWidth="1"/>
    <col min="5122" max="5123" width="14.47265625" style="31" customWidth="1"/>
    <col min="5124" max="5124" width="11.1015625" style="31" customWidth="1"/>
    <col min="5125" max="5125" width="6.7890625" style="31" customWidth="1"/>
    <col min="5126" max="5131" width="4.47265625" style="31" customWidth="1"/>
    <col min="5132" max="5134" width="8.83984375" style="31"/>
    <col min="5135" max="5137" width="6.20703125" style="31" customWidth="1"/>
    <col min="5138" max="5376" width="8.83984375" style="31"/>
    <col min="5377" max="5377" width="4.47265625" style="31" customWidth="1"/>
    <col min="5378" max="5379" width="14.47265625" style="31" customWidth="1"/>
    <col min="5380" max="5380" width="11.1015625" style="31" customWidth="1"/>
    <col min="5381" max="5381" width="6.7890625" style="31" customWidth="1"/>
    <col min="5382" max="5387" width="4.47265625" style="31" customWidth="1"/>
    <col min="5388" max="5390" width="8.83984375" style="31"/>
    <col min="5391" max="5393" width="6.20703125" style="31" customWidth="1"/>
    <col min="5394" max="5632" width="8.83984375" style="31"/>
    <col min="5633" max="5633" width="4.47265625" style="31" customWidth="1"/>
    <col min="5634" max="5635" width="14.47265625" style="31" customWidth="1"/>
    <col min="5636" max="5636" width="11.1015625" style="31" customWidth="1"/>
    <col min="5637" max="5637" width="6.7890625" style="31" customWidth="1"/>
    <col min="5638" max="5643" width="4.47265625" style="31" customWidth="1"/>
    <col min="5644" max="5646" width="8.83984375" style="31"/>
    <col min="5647" max="5649" width="6.20703125" style="31" customWidth="1"/>
    <col min="5650" max="5888" width="8.83984375" style="31"/>
    <col min="5889" max="5889" width="4.47265625" style="31" customWidth="1"/>
    <col min="5890" max="5891" width="14.47265625" style="31" customWidth="1"/>
    <col min="5892" max="5892" width="11.1015625" style="31" customWidth="1"/>
    <col min="5893" max="5893" width="6.7890625" style="31" customWidth="1"/>
    <col min="5894" max="5899" width="4.47265625" style="31" customWidth="1"/>
    <col min="5900" max="5902" width="8.83984375" style="31"/>
    <col min="5903" max="5905" width="6.20703125" style="31" customWidth="1"/>
    <col min="5906" max="6144" width="8.83984375" style="31"/>
    <col min="6145" max="6145" width="4.47265625" style="31" customWidth="1"/>
    <col min="6146" max="6147" width="14.47265625" style="31" customWidth="1"/>
    <col min="6148" max="6148" width="11.1015625" style="31" customWidth="1"/>
    <col min="6149" max="6149" width="6.7890625" style="31" customWidth="1"/>
    <col min="6150" max="6155" width="4.47265625" style="31" customWidth="1"/>
    <col min="6156" max="6158" width="8.83984375" style="31"/>
    <col min="6159" max="6161" width="6.20703125" style="31" customWidth="1"/>
    <col min="6162" max="6400" width="8.83984375" style="31"/>
    <col min="6401" max="6401" width="4.47265625" style="31" customWidth="1"/>
    <col min="6402" max="6403" width="14.47265625" style="31" customWidth="1"/>
    <col min="6404" max="6404" width="11.1015625" style="31" customWidth="1"/>
    <col min="6405" max="6405" width="6.7890625" style="31" customWidth="1"/>
    <col min="6406" max="6411" width="4.47265625" style="31" customWidth="1"/>
    <col min="6412" max="6414" width="8.83984375" style="31"/>
    <col min="6415" max="6417" width="6.20703125" style="31" customWidth="1"/>
    <col min="6418" max="6656" width="8.83984375" style="31"/>
    <col min="6657" max="6657" width="4.47265625" style="31" customWidth="1"/>
    <col min="6658" max="6659" width="14.47265625" style="31" customWidth="1"/>
    <col min="6660" max="6660" width="11.1015625" style="31" customWidth="1"/>
    <col min="6661" max="6661" width="6.7890625" style="31" customWidth="1"/>
    <col min="6662" max="6667" width="4.47265625" style="31" customWidth="1"/>
    <col min="6668" max="6670" width="8.83984375" style="31"/>
    <col min="6671" max="6673" width="6.20703125" style="31" customWidth="1"/>
    <col min="6674" max="6912" width="8.83984375" style="31"/>
    <col min="6913" max="6913" width="4.47265625" style="31" customWidth="1"/>
    <col min="6914" max="6915" width="14.47265625" style="31" customWidth="1"/>
    <col min="6916" max="6916" width="11.1015625" style="31" customWidth="1"/>
    <col min="6917" max="6917" width="6.7890625" style="31" customWidth="1"/>
    <col min="6918" max="6923" width="4.47265625" style="31" customWidth="1"/>
    <col min="6924" max="6926" width="8.83984375" style="31"/>
    <col min="6927" max="6929" width="6.20703125" style="31" customWidth="1"/>
    <col min="6930" max="7168" width="8.83984375" style="31"/>
    <col min="7169" max="7169" width="4.47265625" style="31" customWidth="1"/>
    <col min="7170" max="7171" width="14.47265625" style="31" customWidth="1"/>
    <col min="7172" max="7172" width="11.1015625" style="31" customWidth="1"/>
    <col min="7173" max="7173" width="6.7890625" style="31" customWidth="1"/>
    <col min="7174" max="7179" width="4.47265625" style="31" customWidth="1"/>
    <col min="7180" max="7182" width="8.83984375" style="31"/>
    <col min="7183" max="7185" width="6.20703125" style="31" customWidth="1"/>
    <col min="7186" max="7424" width="8.83984375" style="31"/>
    <col min="7425" max="7425" width="4.47265625" style="31" customWidth="1"/>
    <col min="7426" max="7427" width="14.47265625" style="31" customWidth="1"/>
    <col min="7428" max="7428" width="11.1015625" style="31" customWidth="1"/>
    <col min="7429" max="7429" width="6.7890625" style="31" customWidth="1"/>
    <col min="7430" max="7435" width="4.47265625" style="31" customWidth="1"/>
    <col min="7436" max="7438" width="8.83984375" style="31"/>
    <col min="7439" max="7441" width="6.20703125" style="31" customWidth="1"/>
    <col min="7442" max="7680" width="8.83984375" style="31"/>
    <col min="7681" max="7681" width="4.47265625" style="31" customWidth="1"/>
    <col min="7682" max="7683" width="14.47265625" style="31" customWidth="1"/>
    <col min="7684" max="7684" width="11.1015625" style="31" customWidth="1"/>
    <col min="7685" max="7685" width="6.7890625" style="31" customWidth="1"/>
    <col min="7686" max="7691" width="4.47265625" style="31" customWidth="1"/>
    <col min="7692" max="7694" width="8.83984375" style="31"/>
    <col min="7695" max="7697" width="6.20703125" style="31" customWidth="1"/>
    <col min="7698" max="7936" width="8.83984375" style="31"/>
    <col min="7937" max="7937" width="4.47265625" style="31" customWidth="1"/>
    <col min="7938" max="7939" width="14.47265625" style="31" customWidth="1"/>
    <col min="7940" max="7940" width="11.1015625" style="31" customWidth="1"/>
    <col min="7941" max="7941" width="6.7890625" style="31" customWidth="1"/>
    <col min="7942" max="7947" width="4.47265625" style="31" customWidth="1"/>
    <col min="7948" max="7950" width="8.83984375" style="31"/>
    <col min="7951" max="7953" width="6.20703125" style="31" customWidth="1"/>
    <col min="7954" max="8192" width="8.83984375" style="31"/>
    <col min="8193" max="8193" width="4.47265625" style="31" customWidth="1"/>
    <col min="8194" max="8195" width="14.47265625" style="31" customWidth="1"/>
    <col min="8196" max="8196" width="11.1015625" style="31" customWidth="1"/>
    <col min="8197" max="8197" width="6.7890625" style="31" customWidth="1"/>
    <col min="8198" max="8203" width="4.47265625" style="31" customWidth="1"/>
    <col min="8204" max="8206" width="8.83984375" style="31"/>
    <col min="8207" max="8209" width="6.20703125" style="31" customWidth="1"/>
    <col min="8210" max="8448" width="8.83984375" style="31"/>
    <col min="8449" max="8449" width="4.47265625" style="31" customWidth="1"/>
    <col min="8450" max="8451" width="14.47265625" style="31" customWidth="1"/>
    <col min="8452" max="8452" width="11.1015625" style="31" customWidth="1"/>
    <col min="8453" max="8453" width="6.7890625" style="31" customWidth="1"/>
    <col min="8454" max="8459" width="4.47265625" style="31" customWidth="1"/>
    <col min="8460" max="8462" width="8.83984375" style="31"/>
    <col min="8463" max="8465" width="6.20703125" style="31" customWidth="1"/>
    <col min="8466" max="8704" width="8.83984375" style="31"/>
    <col min="8705" max="8705" width="4.47265625" style="31" customWidth="1"/>
    <col min="8706" max="8707" width="14.47265625" style="31" customWidth="1"/>
    <col min="8708" max="8708" width="11.1015625" style="31" customWidth="1"/>
    <col min="8709" max="8709" width="6.7890625" style="31" customWidth="1"/>
    <col min="8710" max="8715" width="4.47265625" style="31" customWidth="1"/>
    <col min="8716" max="8718" width="8.83984375" style="31"/>
    <col min="8719" max="8721" width="6.20703125" style="31" customWidth="1"/>
    <col min="8722" max="8960" width="8.83984375" style="31"/>
    <col min="8961" max="8961" width="4.47265625" style="31" customWidth="1"/>
    <col min="8962" max="8963" width="14.47265625" style="31" customWidth="1"/>
    <col min="8964" max="8964" width="11.1015625" style="31" customWidth="1"/>
    <col min="8965" max="8965" width="6.7890625" style="31" customWidth="1"/>
    <col min="8966" max="8971" width="4.47265625" style="31" customWidth="1"/>
    <col min="8972" max="8974" width="8.83984375" style="31"/>
    <col min="8975" max="8977" width="6.20703125" style="31" customWidth="1"/>
    <col min="8978" max="9216" width="8.83984375" style="31"/>
    <col min="9217" max="9217" width="4.47265625" style="31" customWidth="1"/>
    <col min="9218" max="9219" width="14.47265625" style="31" customWidth="1"/>
    <col min="9220" max="9220" width="11.1015625" style="31" customWidth="1"/>
    <col min="9221" max="9221" width="6.7890625" style="31" customWidth="1"/>
    <col min="9222" max="9227" width="4.47265625" style="31" customWidth="1"/>
    <col min="9228" max="9230" width="8.83984375" style="31"/>
    <col min="9231" max="9233" width="6.20703125" style="31" customWidth="1"/>
    <col min="9234" max="9472" width="8.83984375" style="31"/>
    <col min="9473" max="9473" width="4.47265625" style="31" customWidth="1"/>
    <col min="9474" max="9475" width="14.47265625" style="31" customWidth="1"/>
    <col min="9476" max="9476" width="11.1015625" style="31" customWidth="1"/>
    <col min="9477" max="9477" width="6.7890625" style="31" customWidth="1"/>
    <col min="9478" max="9483" width="4.47265625" style="31" customWidth="1"/>
    <col min="9484" max="9486" width="8.83984375" style="31"/>
    <col min="9487" max="9489" width="6.20703125" style="31" customWidth="1"/>
    <col min="9490" max="9728" width="8.83984375" style="31"/>
    <col min="9729" max="9729" width="4.47265625" style="31" customWidth="1"/>
    <col min="9730" max="9731" width="14.47265625" style="31" customWidth="1"/>
    <col min="9732" max="9732" width="11.1015625" style="31" customWidth="1"/>
    <col min="9733" max="9733" width="6.7890625" style="31" customWidth="1"/>
    <col min="9734" max="9739" width="4.47265625" style="31" customWidth="1"/>
    <col min="9740" max="9742" width="8.83984375" style="31"/>
    <col min="9743" max="9745" width="6.20703125" style="31" customWidth="1"/>
    <col min="9746" max="9984" width="8.83984375" style="31"/>
    <col min="9985" max="9985" width="4.47265625" style="31" customWidth="1"/>
    <col min="9986" max="9987" width="14.47265625" style="31" customWidth="1"/>
    <col min="9988" max="9988" width="11.1015625" style="31" customWidth="1"/>
    <col min="9989" max="9989" width="6.7890625" style="31" customWidth="1"/>
    <col min="9990" max="9995" width="4.47265625" style="31" customWidth="1"/>
    <col min="9996" max="9998" width="8.83984375" style="31"/>
    <col min="9999" max="10001" width="6.20703125" style="31" customWidth="1"/>
    <col min="10002" max="10240" width="8.83984375" style="31"/>
    <col min="10241" max="10241" width="4.47265625" style="31" customWidth="1"/>
    <col min="10242" max="10243" width="14.47265625" style="31" customWidth="1"/>
    <col min="10244" max="10244" width="11.1015625" style="31" customWidth="1"/>
    <col min="10245" max="10245" width="6.7890625" style="31" customWidth="1"/>
    <col min="10246" max="10251" width="4.47265625" style="31" customWidth="1"/>
    <col min="10252" max="10254" width="8.83984375" style="31"/>
    <col min="10255" max="10257" width="6.20703125" style="31" customWidth="1"/>
    <col min="10258" max="10496" width="8.83984375" style="31"/>
    <col min="10497" max="10497" width="4.47265625" style="31" customWidth="1"/>
    <col min="10498" max="10499" width="14.47265625" style="31" customWidth="1"/>
    <col min="10500" max="10500" width="11.1015625" style="31" customWidth="1"/>
    <col min="10501" max="10501" width="6.7890625" style="31" customWidth="1"/>
    <col min="10502" max="10507" width="4.47265625" style="31" customWidth="1"/>
    <col min="10508" max="10510" width="8.83984375" style="31"/>
    <col min="10511" max="10513" width="6.20703125" style="31" customWidth="1"/>
    <col min="10514" max="10752" width="8.83984375" style="31"/>
    <col min="10753" max="10753" width="4.47265625" style="31" customWidth="1"/>
    <col min="10754" max="10755" width="14.47265625" style="31" customWidth="1"/>
    <col min="10756" max="10756" width="11.1015625" style="31" customWidth="1"/>
    <col min="10757" max="10757" width="6.7890625" style="31" customWidth="1"/>
    <col min="10758" max="10763" width="4.47265625" style="31" customWidth="1"/>
    <col min="10764" max="10766" width="8.83984375" style="31"/>
    <col min="10767" max="10769" width="6.20703125" style="31" customWidth="1"/>
    <col min="10770" max="11008" width="8.83984375" style="31"/>
    <col min="11009" max="11009" width="4.47265625" style="31" customWidth="1"/>
    <col min="11010" max="11011" width="14.47265625" style="31" customWidth="1"/>
    <col min="11012" max="11012" width="11.1015625" style="31" customWidth="1"/>
    <col min="11013" max="11013" width="6.7890625" style="31" customWidth="1"/>
    <col min="11014" max="11019" width="4.47265625" style="31" customWidth="1"/>
    <col min="11020" max="11022" width="8.83984375" style="31"/>
    <col min="11023" max="11025" width="6.20703125" style="31" customWidth="1"/>
    <col min="11026" max="11264" width="8.83984375" style="31"/>
    <col min="11265" max="11265" width="4.47265625" style="31" customWidth="1"/>
    <col min="11266" max="11267" width="14.47265625" style="31" customWidth="1"/>
    <col min="11268" max="11268" width="11.1015625" style="31" customWidth="1"/>
    <col min="11269" max="11269" width="6.7890625" style="31" customWidth="1"/>
    <col min="11270" max="11275" width="4.47265625" style="31" customWidth="1"/>
    <col min="11276" max="11278" width="8.83984375" style="31"/>
    <col min="11279" max="11281" width="6.20703125" style="31" customWidth="1"/>
    <col min="11282" max="11520" width="8.83984375" style="31"/>
    <col min="11521" max="11521" width="4.47265625" style="31" customWidth="1"/>
    <col min="11522" max="11523" width="14.47265625" style="31" customWidth="1"/>
    <col min="11524" max="11524" width="11.1015625" style="31" customWidth="1"/>
    <col min="11525" max="11525" width="6.7890625" style="31" customWidth="1"/>
    <col min="11526" max="11531" width="4.47265625" style="31" customWidth="1"/>
    <col min="11532" max="11534" width="8.83984375" style="31"/>
    <col min="11535" max="11537" width="6.20703125" style="31" customWidth="1"/>
    <col min="11538" max="11776" width="8.83984375" style="31"/>
    <col min="11777" max="11777" width="4.47265625" style="31" customWidth="1"/>
    <col min="11778" max="11779" width="14.47265625" style="31" customWidth="1"/>
    <col min="11780" max="11780" width="11.1015625" style="31" customWidth="1"/>
    <col min="11781" max="11781" width="6.7890625" style="31" customWidth="1"/>
    <col min="11782" max="11787" width="4.47265625" style="31" customWidth="1"/>
    <col min="11788" max="11790" width="8.83984375" style="31"/>
    <col min="11791" max="11793" width="6.20703125" style="31" customWidth="1"/>
    <col min="11794" max="12032" width="8.83984375" style="31"/>
    <col min="12033" max="12033" width="4.47265625" style="31" customWidth="1"/>
    <col min="12034" max="12035" width="14.47265625" style="31" customWidth="1"/>
    <col min="12036" max="12036" width="11.1015625" style="31" customWidth="1"/>
    <col min="12037" max="12037" width="6.7890625" style="31" customWidth="1"/>
    <col min="12038" max="12043" width="4.47265625" style="31" customWidth="1"/>
    <col min="12044" max="12046" width="8.83984375" style="31"/>
    <col min="12047" max="12049" width="6.20703125" style="31" customWidth="1"/>
    <col min="12050" max="12288" width="8.83984375" style="31"/>
    <col min="12289" max="12289" width="4.47265625" style="31" customWidth="1"/>
    <col min="12290" max="12291" width="14.47265625" style="31" customWidth="1"/>
    <col min="12292" max="12292" width="11.1015625" style="31" customWidth="1"/>
    <col min="12293" max="12293" width="6.7890625" style="31" customWidth="1"/>
    <col min="12294" max="12299" width="4.47265625" style="31" customWidth="1"/>
    <col min="12300" max="12302" width="8.83984375" style="31"/>
    <col min="12303" max="12305" width="6.20703125" style="31" customWidth="1"/>
    <col min="12306" max="12544" width="8.83984375" style="31"/>
    <col min="12545" max="12545" width="4.47265625" style="31" customWidth="1"/>
    <col min="12546" max="12547" width="14.47265625" style="31" customWidth="1"/>
    <col min="12548" max="12548" width="11.1015625" style="31" customWidth="1"/>
    <col min="12549" max="12549" width="6.7890625" style="31" customWidth="1"/>
    <col min="12550" max="12555" width="4.47265625" style="31" customWidth="1"/>
    <col min="12556" max="12558" width="8.83984375" style="31"/>
    <col min="12559" max="12561" width="6.20703125" style="31" customWidth="1"/>
    <col min="12562" max="12800" width="8.83984375" style="31"/>
    <col min="12801" max="12801" width="4.47265625" style="31" customWidth="1"/>
    <col min="12802" max="12803" width="14.47265625" style="31" customWidth="1"/>
    <col min="12804" max="12804" width="11.1015625" style="31" customWidth="1"/>
    <col min="12805" max="12805" width="6.7890625" style="31" customWidth="1"/>
    <col min="12806" max="12811" width="4.47265625" style="31" customWidth="1"/>
    <col min="12812" max="12814" width="8.83984375" style="31"/>
    <col min="12815" max="12817" width="6.20703125" style="31" customWidth="1"/>
    <col min="12818" max="13056" width="8.83984375" style="31"/>
    <col min="13057" max="13057" width="4.47265625" style="31" customWidth="1"/>
    <col min="13058" max="13059" width="14.47265625" style="31" customWidth="1"/>
    <col min="13060" max="13060" width="11.1015625" style="31" customWidth="1"/>
    <col min="13061" max="13061" width="6.7890625" style="31" customWidth="1"/>
    <col min="13062" max="13067" width="4.47265625" style="31" customWidth="1"/>
    <col min="13068" max="13070" width="8.83984375" style="31"/>
    <col min="13071" max="13073" width="6.20703125" style="31" customWidth="1"/>
    <col min="13074" max="13312" width="8.83984375" style="31"/>
    <col min="13313" max="13313" width="4.47265625" style="31" customWidth="1"/>
    <col min="13314" max="13315" width="14.47265625" style="31" customWidth="1"/>
    <col min="13316" max="13316" width="11.1015625" style="31" customWidth="1"/>
    <col min="13317" max="13317" width="6.7890625" style="31" customWidth="1"/>
    <col min="13318" max="13323" width="4.47265625" style="31" customWidth="1"/>
    <col min="13324" max="13326" width="8.83984375" style="31"/>
    <col min="13327" max="13329" width="6.20703125" style="31" customWidth="1"/>
    <col min="13330" max="13568" width="8.83984375" style="31"/>
    <col min="13569" max="13569" width="4.47265625" style="31" customWidth="1"/>
    <col min="13570" max="13571" width="14.47265625" style="31" customWidth="1"/>
    <col min="13572" max="13572" width="11.1015625" style="31" customWidth="1"/>
    <col min="13573" max="13573" width="6.7890625" style="31" customWidth="1"/>
    <col min="13574" max="13579" width="4.47265625" style="31" customWidth="1"/>
    <col min="13580" max="13582" width="8.83984375" style="31"/>
    <col min="13583" max="13585" width="6.20703125" style="31" customWidth="1"/>
    <col min="13586" max="13824" width="8.83984375" style="31"/>
    <col min="13825" max="13825" width="4.47265625" style="31" customWidth="1"/>
    <col min="13826" max="13827" width="14.47265625" style="31" customWidth="1"/>
    <col min="13828" max="13828" width="11.1015625" style="31" customWidth="1"/>
    <col min="13829" max="13829" width="6.7890625" style="31" customWidth="1"/>
    <col min="13830" max="13835" width="4.47265625" style="31" customWidth="1"/>
    <col min="13836" max="13838" width="8.83984375" style="31"/>
    <col min="13839" max="13841" width="6.20703125" style="31" customWidth="1"/>
    <col min="13842" max="14080" width="8.83984375" style="31"/>
    <col min="14081" max="14081" width="4.47265625" style="31" customWidth="1"/>
    <col min="14082" max="14083" width="14.47265625" style="31" customWidth="1"/>
    <col min="14084" max="14084" width="11.1015625" style="31" customWidth="1"/>
    <col min="14085" max="14085" width="6.7890625" style="31" customWidth="1"/>
    <col min="14086" max="14091" width="4.47265625" style="31" customWidth="1"/>
    <col min="14092" max="14094" width="8.83984375" style="31"/>
    <col min="14095" max="14097" width="6.20703125" style="31" customWidth="1"/>
    <col min="14098" max="14336" width="8.83984375" style="31"/>
    <col min="14337" max="14337" width="4.47265625" style="31" customWidth="1"/>
    <col min="14338" max="14339" width="14.47265625" style="31" customWidth="1"/>
    <col min="14340" max="14340" width="11.1015625" style="31" customWidth="1"/>
    <col min="14341" max="14341" width="6.7890625" style="31" customWidth="1"/>
    <col min="14342" max="14347" width="4.47265625" style="31" customWidth="1"/>
    <col min="14348" max="14350" width="8.83984375" style="31"/>
    <col min="14351" max="14353" width="6.20703125" style="31" customWidth="1"/>
    <col min="14354" max="14592" width="8.83984375" style="31"/>
    <col min="14593" max="14593" width="4.47265625" style="31" customWidth="1"/>
    <col min="14594" max="14595" width="14.47265625" style="31" customWidth="1"/>
    <col min="14596" max="14596" width="11.1015625" style="31" customWidth="1"/>
    <col min="14597" max="14597" width="6.7890625" style="31" customWidth="1"/>
    <col min="14598" max="14603" width="4.47265625" style="31" customWidth="1"/>
    <col min="14604" max="14606" width="8.83984375" style="31"/>
    <col min="14607" max="14609" width="6.20703125" style="31" customWidth="1"/>
    <col min="14610" max="14848" width="8.83984375" style="31"/>
    <col min="14849" max="14849" width="4.47265625" style="31" customWidth="1"/>
    <col min="14850" max="14851" width="14.47265625" style="31" customWidth="1"/>
    <col min="14852" max="14852" width="11.1015625" style="31" customWidth="1"/>
    <col min="14853" max="14853" width="6.7890625" style="31" customWidth="1"/>
    <col min="14854" max="14859" width="4.47265625" style="31" customWidth="1"/>
    <col min="14860" max="14862" width="8.83984375" style="31"/>
    <col min="14863" max="14865" width="6.20703125" style="31" customWidth="1"/>
    <col min="14866" max="15104" width="8.83984375" style="31"/>
    <col min="15105" max="15105" width="4.47265625" style="31" customWidth="1"/>
    <col min="15106" max="15107" width="14.47265625" style="31" customWidth="1"/>
    <col min="15108" max="15108" width="11.1015625" style="31" customWidth="1"/>
    <col min="15109" max="15109" width="6.7890625" style="31" customWidth="1"/>
    <col min="15110" max="15115" width="4.47265625" style="31" customWidth="1"/>
    <col min="15116" max="15118" width="8.83984375" style="31"/>
    <col min="15119" max="15121" width="6.20703125" style="31" customWidth="1"/>
    <col min="15122" max="15360" width="8.83984375" style="31"/>
    <col min="15361" max="15361" width="4.47265625" style="31" customWidth="1"/>
    <col min="15362" max="15363" width="14.47265625" style="31" customWidth="1"/>
    <col min="15364" max="15364" width="11.1015625" style="31" customWidth="1"/>
    <col min="15365" max="15365" width="6.7890625" style="31" customWidth="1"/>
    <col min="15366" max="15371" width="4.47265625" style="31" customWidth="1"/>
    <col min="15372" max="15374" width="8.83984375" style="31"/>
    <col min="15375" max="15377" width="6.20703125" style="31" customWidth="1"/>
    <col min="15378" max="15616" width="8.83984375" style="31"/>
    <col min="15617" max="15617" width="4.47265625" style="31" customWidth="1"/>
    <col min="15618" max="15619" width="14.47265625" style="31" customWidth="1"/>
    <col min="15620" max="15620" width="11.1015625" style="31" customWidth="1"/>
    <col min="15621" max="15621" width="6.7890625" style="31" customWidth="1"/>
    <col min="15622" max="15627" width="4.47265625" style="31" customWidth="1"/>
    <col min="15628" max="15630" width="8.83984375" style="31"/>
    <col min="15631" max="15633" width="6.20703125" style="31" customWidth="1"/>
    <col min="15634" max="15872" width="8.83984375" style="31"/>
    <col min="15873" max="15873" width="4.47265625" style="31" customWidth="1"/>
    <col min="15874" max="15875" width="14.47265625" style="31" customWidth="1"/>
    <col min="15876" max="15876" width="11.1015625" style="31" customWidth="1"/>
    <col min="15877" max="15877" width="6.7890625" style="31" customWidth="1"/>
    <col min="15878" max="15883" width="4.47265625" style="31" customWidth="1"/>
    <col min="15884" max="15886" width="8.83984375" style="31"/>
    <col min="15887" max="15889" width="6.20703125" style="31" customWidth="1"/>
    <col min="15890" max="16128" width="8.83984375" style="31"/>
    <col min="16129" max="16129" width="4.47265625" style="31" customWidth="1"/>
    <col min="16130" max="16131" width="14.47265625" style="31" customWidth="1"/>
    <col min="16132" max="16132" width="11.1015625" style="31" customWidth="1"/>
    <col min="16133" max="16133" width="6.7890625" style="31" customWidth="1"/>
    <col min="16134" max="16139" width="4.47265625" style="31" customWidth="1"/>
    <col min="16140" max="16142" width="8.83984375" style="31"/>
    <col min="16143" max="16145" width="6.20703125" style="31" customWidth="1"/>
    <col min="16146" max="16384" width="8.83984375" style="31"/>
  </cols>
  <sheetData>
    <row r="1" spans="1:16" s="1" customFormat="1" ht="14.25" customHeight="1" x14ac:dyDescent="0.4">
      <c r="A1" s="11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" customFormat="1" ht="12.75" customHeight="1" x14ac:dyDescent="0.4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1" customFormat="1" ht="12.75" customHeight="1" x14ac:dyDescent="0.4">
      <c r="A3" s="112">
        <v>44373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" customFormat="1" ht="12.75" customHeight="1" x14ac:dyDescent="0.4">
      <c r="B4" s="2"/>
      <c r="C4" s="2"/>
      <c r="D4" s="2"/>
      <c r="E4" s="113" t="s">
        <v>1</v>
      </c>
      <c r="F4" s="113"/>
      <c r="G4" s="114" t="s">
        <v>2</v>
      </c>
      <c r="H4" s="114"/>
      <c r="I4" s="114"/>
      <c r="J4" s="3">
        <v>5</v>
      </c>
      <c r="K4" s="1" t="s">
        <v>3</v>
      </c>
      <c r="L4" s="1">
        <v>1</v>
      </c>
    </row>
    <row r="5" spans="1:16" s="1" customFormat="1" ht="16.899999999999999" customHeight="1" x14ac:dyDescent="0.4">
      <c r="B5" s="2"/>
      <c r="C5" s="2"/>
      <c r="D5" s="2"/>
      <c r="E5" s="2"/>
    </row>
    <row r="6" spans="1:16" s="1" customFormat="1" x14ac:dyDescent="0.4">
      <c r="B6" s="2"/>
      <c r="C6" s="2"/>
      <c r="D6" s="2"/>
      <c r="E6" s="2"/>
      <c r="F6" s="4"/>
      <c r="G6" s="1" t="s">
        <v>4</v>
      </c>
      <c r="H6" s="5"/>
      <c r="J6" s="1" t="s">
        <v>5</v>
      </c>
      <c r="K6" s="5"/>
      <c r="L6" s="1" t="s">
        <v>6</v>
      </c>
      <c r="M6" s="1" t="s">
        <v>7</v>
      </c>
      <c r="N6" s="1" t="s">
        <v>8</v>
      </c>
      <c r="O6" s="1" t="s">
        <v>9</v>
      </c>
      <c r="P6" s="1" t="s">
        <v>9</v>
      </c>
    </row>
    <row r="7" spans="1:16" s="1" customFormat="1" x14ac:dyDescent="0.4">
      <c r="A7" s="6" t="s">
        <v>10</v>
      </c>
      <c r="B7" s="7" t="s">
        <v>11</v>
      </c>
      <c r="C7" s="7" t="s">
        <v>12</v>
      </c>
      <c r="D7" s="7" t="s">
        <v>13</v>
      </c>
      <c r="E7" s="7" t="s">
        <v>14</v>
      </c>
      <c r="F7" s="8" t="s">
        <v>15</v>
      </c>
      <c r="G7" s="6" t="s">
        <v>16</v>
      </c>
      <c r="H7" s="9" t="s">
        <v>17</v>
      </c>
      <c r="I7" s="6" t="s">
        <v>15</v>
      </c>
      <c r="J7" s="6" t="s">
        <v>16</v>
      </c>
      <c r="K7" s="9" t="s">
        <v>17</v>
      </c>
      <c r="L7" s="6" t="s">
        <v>18</v>
      </c>
      <c r="M7" s="6" t="s">
        <v>18</v>
      </c>
      <c r="N7" s="6" t="s">
        <v>18</v>
      </c>
      <c r="O7" s="6" t="s">
        <v>10</v>
      </c>
      <c r="P7" s="6" t="s">
        <v>19</v>
      </c>
    </row>
    <row r="8" spans="1:16" s="1" customFormat="1" x14ac:dyDescent="0.4">
      <c r="A8" s="10"/>
      <c r="B8" s="11"/>
      <c r="C8" s="11"/>
      <c r="D8" s="11"/>
      <c r="E8" s="1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s="1" customFormat="1" ht="14.4" x14ac:dyDescent="0.55000000000000004">
      <c r="A9" s="1">
        <v>1</v>
      </c>
      <c r="B9" s="85" t="s">
        <v>67</v>
      </c>
      <c r="C9" s="85" t="s">
        <v>68</v>
      </c>
      <c r="D9" s="85" t="s">
        <v>69</v>
      </c>
      <c r="E9" s="84">
        <v>75</v>
      </c>
      <c r="F9" s="17">
        <v>12</v>
      </c>
      <c r="G9" s="18">
        <v>0</v>
      </c>
      <c r="H9" s="19">
        <v>0</v>
      </c>
      <c r="I9" s="18">
        <v>14</v>
      </c>
      <c r="J9" s="18">
        <v>41</v>
      </c>
      <c r="K9" s="19">
        <v>16</v>
      </c>
      <c r="L9" s="1">
        <f>IF(B9="","",IF(F9="","DNS",IF(I9="","DNF",I9*3600+J9*60+K9-(F9*3600+G9*60+H9))))</f>
        <v>9676</v>
      </c>
      <c r="M9" s="20">
        <f>IF(B9="","",IF(F9="","DNS",IF(I9="","DNF",E9*$J$4)))</f>
        <v>375</v>
      </c>
      <c r="N9" s="20">
        <f>IF(B9="","",IF(F9="","DNS",IF(I9="","DNF",L9-M9)))</f>
        <v>9301</v>
      </c>
      <c r="O9" s="1">
        <f>IF($B9&lt;&gt;0,IF($N9="DNS",(COUNTA($B$9:$B$20)+1),IF($N9="DNF",(COUNTA($I$9:$I$20)+1),RANK($N9,$N$9:$N$20,1))),"")</f>
        <v>3</v>
      </c>
      <c r="P9" s="1">
        <f>IF($B9&lt;&gt;0,IF($N9="DNS",COUNTA($B$9:$B$44)+1,IF($N9="DNF",COUNTA($I$9:$I$44)+1,RANK($N9,$N$9:$N$44,1))),"")</f>
        <v>5</v>
      </c>
    </row>
    <row r="10" spans="1:16" s="1" customFormat="1" ht="14.4" x14ac:dyDescent="0.55000000000000004">
      <c r="A10" s="1">
        <v>1</v>
      </c>
      <c r="B10" s="85" t="s">
        <v>55</v>
      </c>
      <c r="C10" s="85" t="s">
        <v>157</v>
      </c>
      <c r="D10" s="85" t="s">
        <v>133</v>
      </c>
      <c r="E10" s="84">
        <v>72</v>
      </c>
      <c r="F10" s="17">
        <v>12</v>
      </c>
      <c r="G10" s="18">
        <v>0</v>
      </c>
      <c r="H10" s="19">
        <v>0</v>
      </c>
      <c r="I10" s="18">
        <v>14</v>
      </c>
      <c r="J10" s="18">
        <v>42</v>
      </c>
      <c r="K10" s="19">
        <v>10</v>
      </c>
      <c r="L10" s="1">
        <f t="shared" ref="L10:L44" si="0">IF(B10="","",IF(F10="","DNS",IF(I10="","DNF",I10*3600+J10*60+K10-(F10*3600+G10*60+H10))))</f>
        <v>9730</v>
      </c>
      <c r="M10" s="20">
        <f t="shared" ref="M10:M44" si="1">IF(B10="","",IF(F10="","DNS",IF(I10="","DNF",E10*$J$4)))</f>
        <v>360</v>
      </c>
      <c r="N10" s="20">
        <f t="shared" ref="N10:N44" si="2">IF(B10="","",IF(F10="","DNS",IF(I10="","DNF",L10-M10)))</f>
        <v>9370</v>
      </c>
      <c r="O10" s="1">
        <f t="shared" ref="O10:O20" si="3">IF($B10&lt;&gt;0,IF($N10="DNS",(COUNTA($B$9:$B$20)+1),IF($N10="DNF",(COUNTA($I$9:$I$20)+1),RANK($N10,$N$9:$N$20,1))),"")</f>
        <v>4</v>
      </c>
      <c r="P10" s="1">
        <f t="shared" ref="P10:P44" si="4">IF($B10&lt;&gt;0,IF($N10="DNS",COUNTA($B$9:$B$44)+1,IF($N10="DNF",COUNTA($I$9:$I$44)+1,RANK($N10,$N$9:$N$44,1))),"")</f>
        <v>6</v>
      </c>
    </row>
    <row r="11" spans="1:16" s="1" customFormat="1" ht="14.7" thickBot="1" x14ac:dyDescent="0.6">
      <c r="A11" s="1">
        <v>1</v>
      </c>
      <c r="B11" s="85" t="s">
        <v>36</v>
      </c>
      <c r="C11" s="85" t="s">
        <v>37</v>
      </c>
      <c r="D11" s="85" t="s">
        <v>38</v>
      </c>
      <c r="E11" s="89">
        <v>39</v>
      </c>
      <c r="F11" s="17">
        <v>12</v>
      </c>
      <c r="G11" s="18">
        <v>0</v>
      </c>
      <c r="H11" s="19">
        <v>0</v>
      </c>
      <c r="I11" s="18">
        <v>14</v>
      </c>
      <c r="J11" s="18">
        <v>15</v>
      </c>
      <c r="K11" s="19">
        <v>18</v>
      </c>
      <c r="L11" s="1">
        <f t="shared" si="0"/>
        <v>8118</v>
      </c>
      <c r="M11" s="20">
        <f t="shared" si="1"/>
        <v>195</v>
      </c>
      <c r="N11" s="20">
        <f t="shared" si="2"/>
        <v>7923</v>
      </c>
      <c r="O11" s="1">
        <f t="shared" si="3"/>
        <v>1</v>
      </c>
      <c r="P11" s="1">
        <f t="shared" si="4"/>
        <v>1</v>
      </c>
    </row>
    <row r="12" spans="1:16" s="1" customFormat="1" x14ac:dyDescent="0.4">
      <c r="A12" s="1">
        <v>1</v>
      </c>
      <c r="B12" s="16" t="s">
        <v>182</v>
      </c>
      <c r="C12" s="16" t="s">
        <v>183</v>
      </c>
      <c r="D12" s="16" t="s">
        <v>184</v>
      </c>
      <c r="E12" s="86">
        <v>57</v>
      </c>
      <c r="F12" s="17">
        <v>12</v>
      </c>
      <c r="G12" s="18">
        <v>0</v>
      </c>
      <c r="H12" s="19">
        <v>0</v>
      </c>
      <c r="I12" s="18">
        <v>14</v>
      </c>
      <c r="J12" s="18">
        <v>35</v>
      </c>
      <c r="K12" s="19">
        <v>54</v>
      </c>
      <c r="L12" s="1">
        <f t="shared" si="0"/>
        <v>9354</v>
      </c>
      <c r="M12" s="20">
        <f t="shared" si="1"/>
        <v>285</v>
      </c>
      <c r="N12" s="20">
        <f t="shared" si="2"/>
        <v>9069</v>
      </c>
      <c r="O12" s="1">
        <f t="shared" si="3"/>
        <v>2</v>
      </c>
      <c r="P12" s="1">
        <f t="shared" si="4"/>
        <v>3</v>
      </c>
    </row>
    <row r="13" spans="1:16" s="1" customFormat="1" x14ac:dyDescent="0.4">
      <c r="A13" s="1">
        <v>1</v>
      </c>
      <c r="B13" s="16"/>
      <c r="C13" s="2"/>
      <c r="D13" s="16"/>
      <c r="E13" s="16"/>
      <c r="F13" s="17"/>
      <c r="G13" s="18"/>
      <c r="H13" s="19"/>
      <c r="I13" s="18"/>
      <c r="J13" s="18"/>
      <c r="K13" s="19"/>
      <c r="L13" s="1" t="str">
        <f t="shared" si="0"/>
        <v/>
      </c>
      <c r="M13" s="20" t="str">
        <f t="shared" si="1"/>
        <v/>
      </c>
      <c r="N13" s="20" t="str">
        <f t="shared" si="2"/>
        <v/>
      </c>
      <c r="O13" s="1" t="str">
        <f t="shared" si="3"/>
        <v/>
      </c>
      <c r="P13" s="1" t="str">
        <f t="shared" si="4"/>
        <v/>
      </c>
    </row>
    <row r="14" spans="1:16" s="1" customFormat="1" x14ac:dyDescent="0.4">
      <c r="A14" s="1">
        <v>1</v>
      </c>
      <c r="B14" s="16"/>
      <c r="C14" s="2"/>
      <c r="D14" s="16"/>
      <c r="E14" s="16"/>
      <c r="F14" s="17"/>
      <c r="G14" s="18"/>
      <c r="H14" s="19"/>
      <c r="I14" s="18"/>
      <c r="J14" s="18"/>
      <c r="K14" s="19"/>
      <c r="L14" s="1" t="str">
        <f t="shared" si="0"/>
        <v/>
      </c>
      <c r="M14" s="20" t="str">
        <f t="shared" si="1"/>
        <v/>
      </c>
      <c r="N14" s="20" t="str">
        <f t="shared" si="2"/>
        <v/>
      </c>
      <c r="O14" s="1" t="str">
        <f t="shared" si="3"/>
        <v/>
      </c>
      <c r="P14" s="1" t="str">
        <f t="shared" si="4"/>
        <v/>
      </c>
    </row>
    <row r="15" spans="1:16" s="1" customFormat="1" x14ac:dyDescent="0.4">
      <c r="A15" s="1">
        <v>1</v>
      </c>
      <c r="B15" s="16"/>
      <c r="C15" s="2"/>
      <c r="D15" s="16"/>
      <c r="E15" s="16"/>
      <c r="F15" s="17"/>
      <c r="G15" s="18"/>
      <c r="H15" s="19"/>
      <c r="I15" s="18"/>
      <c r="J15" s="18"/>
      <c r="K15" s="19"/>
      <c r="L15" s="1" t="str">
        <f t="shared" si="0"/>
        <v/>
      </c>
      <c r="M15" s="20" t="str">
        <f t="shared" si="1"/>
        <v/>
      </c>
      <c r="N15" s="20" t="str">
        <f t="shared" si="2"/>
        <v/>
      </c>
      <c r="O15" s="1" t="str">
        <f t="shared" si="3"/>
        <v/>
      </c>
      <c r="P15" s="1" t="str">
        <f t="shared" si="4"/>
        <v/>
      </c>
    </row>
    <row r="16" spans="1:16" s="1" customFormat="1" x14ac:dyDescent="0.4">
      <c r="A16" s="1">
        <v>1</v>
      </c>
      <c r="B16" s="16"/>
      <c r="C16" s="2"/>
      <c r="D16" s="16"/>
      <c r="E16" s="16"/>
      <c r="F16" s="17"/>
      <c r="G16" s="18"/>
      <c r="H16" s="19"/>
      <c r="I16" s="18"/>
      <c r="J16" s="18"/>
      <c r="K16" s="19"/>
      <c r="L16" s="1" t="str">
        <f t="shared" si="0"/>
        <v/>
      </c>
      <c r="M16" s="20" t="str">
        <f t="shared" si="1"/>
        <v/>
      </c>
      <c r="N16" s="20" t="str">
        <f t="shared" si="2"/>
        <v/>
      </c>
      <c r="O16" s="1" t="str">
        <f t="shared" si="3"/>
        <v/>
      </c>
      <c r="P16" s="1" t="str">
        <f t="shared" si="4"/>
        <v/>
      </c>
    </row>
    <row r="17" spans="1:16" s="1" customFormat="1" x14ac:dyDescent="0.4">
      <c r="A17" s="1">
        <v>1</v>
      </c>
      <c r="B17" s="16"/>
      <c r="C17" s="2"/>
      <c r="D17" s="16"/>
      <c r="E17" s="16"/>
      <c r="F17" s="17"/>
      <c r="G17" s="18"/>
      <c r="H17" s="19"/>
      <c r="I17" s="18"/>
      <c r="J17" s="18"/>
      <c r="K17" s="19"/>
      <c r="L17" s="1" t="str">
        <f t="shared" si="0"/>
        <v/>
      </c>
      <c r="M17" s="20" t="str">
        <f t="shared" si="1"/>
        <v/>
      </c>
      <c r="N17" s="20" t="str">
        <f t="shared" si="2"/>
        <v/>
      </c>
      <c r="O17" s="1" t="str">
        <f t="shared" si="3"/>
        <v/>
      </c>
      <c r="P17" s="1" t="str">
        <f t="shared" si="4"/>
        <v/>
      </c>
    </row>
    <row r="18" spans="1:16" s="1" customFormat="1" x14ac:dyDescent="0.4">
      <c r="A18" s="1">
        <v>1</v>
      </c>
      <c r="B18" s="16"/>
      <c r="C18" s="16"/>
      <c r="D18" s="16"/>
      <c r="E18" s="16"/>
      <c r="F18" s="17"/>
      <c r="G18" s="18"/>
      <c r="H18" s="19"/>
      <c r="I18" s="18"/>
      <c r="J18" s="18"/>
      <c r="K18" s="19"/>
      <c r="L18" s="1" t="str">
        <f t="shared" si="0"/>
        <v/>
      </c>
      <c r="M18" s="20" t="str">
        <f t="shared" si="1"/>
        <v/>
      </c>
      <c r="N18" s="20" t="str">
        <f t="shared" si="2"/>
        <v/>
      </c>
      <c r="O18" s="1" t="str">
        <f t="shared" si="3"/>
        <v/>
      </c>
      <c r="P18" s="1" t="str">
        <f t="shared" si="4"/>
        <v/>
      </c>
    </row>
    <row r="19" spans="1:16" s="1" customFormat="1" x14ac:dyDescent="0.4">
      <c r="A19" s="1">
        <v>1</v>
      </c>
      <c r="B19" s="16"/>
      <c r="C19" s="16"/>
      <c r="D19" s="16"/>
      <c r="E19" s="16"/>
      <c r="F19" s="17"/>
      <c r="G19" s="18"/>
      <c r="H19" s="19"/>
      <c r="I19" s="18"/>
      <c r="J19" s="18"/>
      <c r="K19" s="19"/>
      <c r="L19" s="1" t="str">
        <f t="shared" si="0"/>
        <v/>
      </c>
      <c r="M19" s="20" t="str">
        <f t="shared" si="1"/>
        <v/>
      </c>
      <c r="N19" s="20" t="str">
        <f t="shared" si="2"/>
        <v/>
      </c>
      <c r="O19" s="1" t="str">
        <f t="shared" si="3"/>
        <v/>
      </c>
      <c r="P19" s="1" t="str">
        <f t="shared" si="4"/>
        <v/>
      </c>
    </row>
    <row r="20" spans="1:16" s="1" customFormat="1" ht="12.6" thickBot="1" x14ac:dyDescent="0.45">
      <c r="A20" s="21"/>
      <c r="B20" s="22"/>
      <c r="C20" s="22"/>
      <c r="D20" s="22"/>
      <c r="E20" s="23"/>
      <c r="F20" s="24"/>
      <c r="G20" s="24"/>
      <c r="H20" s="25"/>
      <c r="I20" s="24"/>
      <c r="J20" s="24"/>
      <c r="K20" s="25"/>
      <c r="L20" s="26" t="str">
        <f t="shared" si="0"/>
        <v/>
      </c>
      <c r="M20" s="27" t="str">
        <f t="shared" si="1"/>
        <v/>
      </c>
      <c r="N20" s="27" t="str">
        <f t="shared" si="2"/>
        <v/>
      </c>
      <c r="O20" s="21" t="str">
        <f t="shared" si="3"/>
        <v/>
      </c>
      <c r="P20" s="21" t="str">
        <f t="shared" si="4"/>
        <v/>
      </c>
    </row>
    <row r="21" spans="1:16" s="1" customFormat="1" x14ac:dyDescent="0.4">
      <c r="A21" s="1">
        <v>2</v>
      </c>
      <c r="B21" s="87" t="s">
        <v>87</v>
      </c>
      <c r="C21" s="87" t="s">
        <v>88</v>
      </c>
      <c r="D21" s="87" t="s">
        <v>138</v>
      </c>
      <c r="E21" s="87">
        <v>198</v>
      </c>
      <c r="F21" s="17">
        <v>11</v>
      </c>
      <c r="G21" s="18">
        <v>55</v>
      </c>
      <c r="H21" s="19">
        <v>0</v>
      </c>
      <c r="I21" s="18">
        <v>14</v>
      </c>
      <c r="J21" s="18">
        <v>41</v>
      </c>
      <c r="K21" s="19">
        <v>9</v>
      </c>
      <c r="L21" s="1">
        <f t="shared" si="0"/>
        <v>9969</v>
      </c>
      <c r="M21" s="20">
        <f t="shared" si="1"/>
        <v>990</v>
      </c>
      <c r="N21" s="20">
        <f t="shared" si="2"/>
        <v>8979</v>
      </c>
      <c r="O21" s="1">
        <f>IF($B21&lt;&gt;0,IF($N21="DNS",(COUNTA($B$21:$B$32)+1),IF($N21="DNF",(COUNTA($I$21:$I$32)+1),RANK($N21,$N$21:$N$32,1))),"")</f>
        <v>1</v>
      </c>
      <c r="P21" s="1">
        <f t="shared" si="4"/>
        <v>2</v>
      </c>
    </row>
    <row r="22" spans="1:16" s="1" customFormat="1" x14ac:dyDescent="0.4">
      <c r="A22" s="1">
        <v>2</v>
      </c>
      <c r="B22" s="87" t="s">
        <v>139</v>
      </c>
      <c r="C22" s="28" t="s">
        <v>140</v>
      </c>
      <c r="D22" s="28" t="s">
        <v>138</v>
      </c>
      <c r="E22" s="87">
        <v>201</v>
      </c>
      <c r="F22" s="17">
        <v>11</v>
      </c>
      <c r="G22" s="18">
        <v>55</v>
      </c>
      <c r="H22" s="19">
        <v>0</v>
      </c>
      <c r="I22" s="18">
        <v>14</v>
      </c>
      <c r="J22" s="18">
        <v>43</v>
      </c>
      <c r="K22" s="19">
        <v>21</v>
      </c>
      <c r="L22" s="1">
        <f t="shared" si="0"/>
        <v>10101</v>
      </c>
      <c r="M22" s="20">
        <f t="shared" si="1"/>
        <v>1005</v>
      </c>
      <c r="N22" s="20">
        <f t="shared" si="2"/>
        <v>9096</v>
      </c>
      <c r="O22" s="1">
        <f t="shared" ref="O22:O32" si="5">IF($B22&lt;&gt;0,IF($N22="DNS",(COUNTA($B$21:$B$32)+1),IF($N22="DNF",(COUNTA($I$21:$I$32)+1),RANK($N22,$N$21:$N$32,1))),"")</f>
        <v>2</v>
      </c>
      <c r="P22" s="1">
        <f t="shared" si="4"/>
        <v>4</v>
      </c>
    </row>
    <row r="23" spans="1:16" s="1" customFormat="1" x14ac:dyDescent="0.4">
      <c r="A23" s="1">
        <v>2</v>
      </c>
      <c r="B23" s="87" t="s">
        <v>96</v>
      </c>
      <c r="C23" s="87" t="s">
        <v>97</v>
      </c>
      <c r="D23" s="87" t="s">
        <v>143</v>
      </c>
      <c r="E23" s="16">
        <v>204</v>
      </c>
      <c r="F23" s="17">
        <v>11</v>
      </c>
      <c r="G23" s="18">
        <v>55</v>
      </c>
      <c r="H23" s="19">
        <v>0</v>
      </c>
      <c r="I23" s="18"/>
      <c r="J23" s="18"/>
      <c r="K23" s="19"/>
      <c r="L23" s="1" t="str">
        <f t="shared" si="0"/>
        <v>DNF</v>
      </c>
      <c r="M23" s="20" t="str">
        <f t="shared" si="1"/>
        <v>DNF</v>
      </c>
      <c r="N23" s="20" t="str">
        <f t="shared" si="2"/>
        <v>DNF</v>
      </c>
      <c r="O23" s="1">
        <f t="shared" si="5"/>
        <v>3</v>
      </c>
      <c r="P23" s="1">
        <f t="shared" si="4"/>
        <v>7</v>
      </c>
    </row>
    <row r="24" spans="1:16" s="1" customFormat="1" x14ac:dyDescent="0.4">
      <c r="A24" s="1">
        <v>2</v>
      </c>
      <c r="B24" s="16"/>
      <c r="C24" s="28"/>
      <c r="D24" s="28"/>
      <c r="E24" s="16"/>
      <c r="F24" s="17"/>
      <c r="G24" s="18"/>
      <c r="H24" s="19"/>
      <c r="I24" s="18"/>
      <c r="J24" s="18"/>
      <c r="K24" s="19"/>
      <c r="L24" s="1" t="str">
        <f t="shared" si="0"/>
        <v/>
      </c>
      <c r="M24" s="20" t="str">
        <f t="shared" si="1"/>
        <v/>
      </c>
      <c r="N24" s="20" t="str">
        <f t="shared" si="2"/>
        <v/>
      </c>
      <c r="O24" s="1" t="str">
        <f t="shared" si="5"/>
        <v/>
      </c>
      <c r="P24" s="1" t="str">
        <f t="shared" si="4"/>
        <v/>
      </c>
    </row>
    <row r="25" spans="1:16" s="1" customFormat="1" x14ac:dyDescent="0.4">
      <c r="A25" s="1">
        <v>2</v>
      </c>
      <c r="B25" s="16"/>
      <c r="C25" s="16"/>
      <c r="D25" s="16"/>
      <c r="E25" s="16"/>
      <c r="F25" s="17"/>
      <c r="G25" s="18"/>
      <c r="H25" s="19"/>
      <c r="I25" s="18"/>
      <c r="J25" s="18"/>
      <c r="K25" s="19"/>
      <c r="L25" s="1" t="str">
        <f t="shared" si="0"/>
        <v/>
      </c>
      <c r="M25" s="20" t="str">
        <f t="shared" si="1"/>
        <v/>
      </c>
      <c r="N25" s="20" t="str">
        <f t="shared" si="2"/>
        <v/>
      </c>
      <c r="O25" s="1" t="str">
        <f t="shared" si="5"/>
        <v/>
      </c>
      <c r="P25" s="1" t="str">
        <f t="shared" si="4"/>
        <v/>
      </c>
    </row>
    <row r="26" spans="1:16" s="1" customFormat="1" x14ac:dyDescent="0.4">
      <c r="A26" s="1">
        <v>2</v>
      </c>
      <c r="B26" s="16"/>
      <c r="C26" s="16"/>
      <c r="D26" s="16"/>
      <c r="E26" s="16"/>
      <c r="F26" s="17"/>
      <c r="G26" s="18"/>
      <c r="H26" s="19"/>
      <c r="I26" s="18"/>
      <c r="J26" s="18"/>
      <c r="K26" s="19"/>
      <c r="L26" s="1" t="str">
        <f t="shared" si="0"/>
        <v/>
      </c>
      <c r="M26" s="20" t="str">
        <f t="shared" si="1"/>
        <v/>
      </c>
      <c r="N26" s="20" t="str">
        <f t="shared" si="2"/>
        <v/>
      </c>
      <c r="O26" s="1" t="str">
        <f t="shared" si="5"/>
        <v/>
      </c>
      <c r="P26" s="1" t="str">
        <f t="shared" si="4"/>
        <v/>
      </c>
    </row>
    <row r="27" spans="1:16" s="1" customFormat="1" x14ac:dyDescent="0.4">
      <c r="A27" s="1">
        <v>2</v>
      </c>
      <c r="B27" s="16"/>
      <c r="C27" s="16"/>
      <c r="D27" s="16"/>
      <c r="E27" s="29"/>
      <c r="F27" s="18"/>
      <c r="G27" s="18"/>
      <c r="H27" s="19"/>
      <c r="I27" s="18"/>
      <c r="J27" s="18"/>
      <c r="K27" s="19"/>
      <c r="L27" s="1" t="str">
        <f t="shared" si="0"/>
        <v/>
      </c>
      <c r="M27" s="20" t="str">
        <f t="shared" si="1"/>
        <v/>
      </c>
      <c r="N27" s="20" t="str">
        <f t="shared" si="2"/>
        <v/>
      </c>
      <c r="O27" s="1" t="str">
        <f t="shared" si="5"/>
        <v/>
      </c>
      <c r="P27" s="1" t="str">
        <f t="shared" si="4"/>
        <v/>
      </c>
    </row>
    <row r="28" spans="1:16" s="1" customFormat="1" x14ac:dyDescent="0.4">
      <c r="A28" s="1">
        <v>2</v>
      </c>
      <c r="B28" s="16"/>
      <c r="C28" s="16"/>
      <c r="D28" s="16"/>
      <c r="E28" s="29"/>
      <c r="F28" s="18"/>
      <c r="G28" s="18"/>
      <c r="H28" s="19"/>
      <c r="I28" s="18"/>
      <c r="J28" s="18"/>
      <c r="K28" s="19"/>
      <c r="L28" s="1" t="str">
        <f t="shared" si="0"/>
        <v/>
      </c>
      <c r="M28" s="20" t="str">
        <f t="shared" si="1"/>
        <v/>
      </c>
      <c r="N28" s="20" t="str">
        <f t="shared" si="2"/>
        <v/>
      </c>
      <c r="O28" s="1" t="str">
        <f t="shared" si="5"/>
        <v/>
      </c>
      <c r="P28" s="1" t="str">
        <f t="shared" si="4"/>
        <v/>
      </c>
    </row>
    <row r="29" spans="1:16" s="1" customFormat="1" x14ac:dyDescent="0.4">
      <c r="A29" s="1">
        <v>2</v>
      </c>
      <c r="B29" s="16"/>
      <c r="C29" s="16"/>
      <c r="D29" s="16"/>
      <c r="E29" s="29"/>
      <c r="F29" s="18"/>
      <c r="G29" s="18"/>
      <c r="H29" s="19"/>
      <c r="I29" s="18"/>
      <c r="J29" s="18"/>
      <c r="K29" s="19"/>
      <c r="L29" s="1" t="str">
        <f t="shared" si="0"/>
        <v/>
      </c>
      <c r="M29" s="20" t="str">
        <f t="shared" si="1"/>
        <v/>
      </c>
      <c r="N29" s="20" t="str">
        <f t="shared" si="2"/>
        <v/>
      </c>
      <c r="O29" s="1" t="str">
        <f t="shared" si="5"/>
        <v/>
      </c>
      <c r="P29" s="1" t="str">
        <f t="shared" si="4"/>
        <v/>
      </c>
    </row>
    <row r="30" spans="1:16" s="1" customFormat="1" x14ac:dyDescent="0.4">
      <c r="A30" s="1">
        <v>2</v>
      </c>
      <c r="B30" s="16"/>
      <c r="C30" s="16"/>
      <c r="D30" s="16"/>
      <c r="E30" s="29"/>
      <c r="F30" s="18"/>
      <c r="G30" s="18"/>
      <c r="H30" s="19"/>
      <c r="I30" s="18"/>
      <c r="J30" s="18"/>
      <c r="K30" s="19"/>
      <c r="L30" s="1" t="str">
        <f t="shared" si="0"/>
        <v/>
      </c>
      <c r="M30" s="20" t="str">
        <f t="shared" si="1"/>
        <v/>
      </c>
      <c r="N30" s="20" t="str">
        <f t="shared" si="2"/>
        <v/>
      </c>
      <c r="O30" s="1" t="str">
        <f t="shared" si="5"/>
        <v/>
      </c>
      <c r="P30" s="1" t="str">
        <f t="shared" si="4"/>
        <v/>
      </c>
    </row>
    <row r="31" spans="1:16" s="1" customFormat="1" x14ac:dyDescent="0.4">
      <c r="A31" s="1">
        <v>2</v>
      </c>
      <c r="B31" s="16"/>
      <c r="C31" s="16"/>
      <c r="D31" s="16"/>
      <c r="E31" s="29"/>
      <c r="F31" s="18"/>
      <c r="G31" s="18"/>
      <c r="H31" s="19"/>
      <c r="I31" s="18"/>
      <c r="J31" s="18"/>
      <c r="K31" s="19"/>
      <c r="L31" s="1" t="str">
        <f t="shared" si="0"/>
        <v/>
      </c>
      <c r="M31" s="20" t="str">
        <f t="shared" si="1"/>
        <v/>
      </c>
      <c r="N31" s="20" t="str">
        <f t="shared" si="2"/>
        <v/>
      </c>
      <c r="O31" s="1" t="str">
        <f t="shared" si="5"/>
        <v/>
      </c>
      <c r="P31" s="1" t="str">
        <f t="shared" si="4"/>
        <v/>
      </c>
    </row>
    <row r="32" spans="1:16" s="1" customFormat="1" ht="12.6" thickBot="1" x14ac:dyDescent="0.45">
      <c r="A32" s="21"/>
      <c r="B32" s="22"/>
      <c r="C32" s="30"/>
      <c r="D32" s="30"/>
      <c r="E32" s="23"/>
      <c r="F32" s="24"/>
      <c r="G32" s="24"/>
      <c r="H32" s="25"/>
      <c r="I32" s="24"/>
      <c r="J32" s="24"/>
      <c r="K32" s="25"/>
      <c r="L32" s="26" t="str">
        <f t="shared" si="0"/>
        <v/>
      </c>
      <c r="M32" s="27" t="str">
        <f t="shared" si="1"/>
        <v/>
      </c>
      <c r="N32" s="27" t="str">
        <f t="shared" si="2"/>
        <v/>
      </c>
      <c r="O32" s="21" t="str">
        <f t="shared" si="5"/>
        <v/>
      </c>
      <c r="P32" s="21" t="str">
        <f t="shared" si="4"/>
        <v/>
      </c>
    </row>
    <row r="33" spans="1:16" s="1" customFormat="1" x14ac:dyDescent="0.4">
      <c r="A33" s="1">
        <v>3</v>
      </c>
      <c r="B33" s="16" t="s">
        <v>185</v>
      </c>
      <c r="C33" s="16"/>
      <c r="D33" s="16"/>
      <c r="E33" s="16"/>
      <c r="F33" s="17"/>
      <c r="G33" s="18"/>
      <c r="H33" s="19"/>
      <c r="I33" s="18"/>
      <c r="J33" s="18"/>
      <c r="K33" s="19"/>
      <c r="L33" s="1" t="str">
        <f t="shared" si="0"/>
        <v>DNS</v>
      </c>
      <c r="M33" s="20" t="str">
        <f t="shared" si="1"/>
        <v>DNS</v>
      </c>
      <c r="N33" s="20" t="str">
        <f t="shared" si="2"/>
        <v>DNS</v>
      </c>
      <c r="O33" s="1">
        <f>IF($B33&lt;&gt;0,IF($N33="DNS",(COUNTA($B$33:$B$44)+1),IF($N33="DNF",(COUNTA($I$33:$I$44)+1),RANK($N33,$N$33:$N$44,1))),"")</f>
        <v>2</v>
      </c>
      <c r="P33" s="1">
        <f t="shared" si="4"/>
        <v>9</v>
      </c>
    </row>
    <row r="34" spans="1:16" s="1" customFormat="1" x14ac:dyDescent="0.4">
      <c r="A34" s="1">
        <v>3</v>
      </c>
      <c r="B34" s="16"/>
      <c r="C34" s="16"/>
      <c r="D34" s="16"/>
      <c r="E34" s="16"/>
      <c r="F34" s="17"/>
      <c r="G34" s="18"/>
      <c r="H34" s="19"/>
      <c r="I34" s="18"/>
      <c r="J34" s="18"/>
      <c r="K34" s="19"/>
      <c r="L34" s="1" t="str">
        <f t="shared" si="0"/>
        <v/>
      </c>
      <c r="M34" s="20" t="str">
        <f t="shared" si="1"/>
        <v/>
      </c>
      <c r="N34" s="20" t="str">
        <f t="shared" si="2"/>
        <v/>
      </c>
      <c r="O34" s="1" t="str">
        <f t="shared" ref="O34:O44" si="6">IF($B34&lt;&gt;0,IF($N34="DNS",(COUNTA($B$33:$B$44)+1),IF($N34="DNF",(COUNTA($I$33:$I$44)+1),RANK($N34,$N$33:$N$44,1))),"")</f>
        <v/>
      </c>
      <c r="P34" s="1" t="str">
        <f t="shared" si="4"/>
        <v/>
      </c>
    </row>
    <row r="35" spans="1:16" s="1" customFormat="1" x14ac:dyDescent="0.4">
      <c r="A35" s="1">
        <v>3</v>
      </c>
      <c r="B35" s="16"/>
      <c r="C35" s="16"/>
      <c r="D35" s="16"/>
      <c r="E35" s="16"/>
      <c r="F35" s="17"/>
      <c r="G35" s="18"/>
      <c r="H35" s="19"/>
      <c r="I35" s="18"/>
      <c r="J35" s="18"/>
      <c r="K35" s="19"/>
      <c r="L35" s="1" t="str">
        <f t="shared" si="0"/>
        <v/>
      </c>
      <c r="M35" s="20" t="str">
        <f t="shared" si="1"/>
        <v/>
      </c>
      <c r="N35" s="20" t="str">
        <f t="shared" si="2"/>
        <v/>
      </c>
      <c r="O35" s="1" t="str">
        <f t="shared" si="6"/>
        <v/>
      </c>
      <c r="P35" s="1" t="str">
        <f t="shared" si="4"/>
        <v/>
      </c>
    </row>
    <row r="36" spans="1:16" s="1" customFormat="1" x14ac:dyDescent="0.4">
      <c r="A36" s="1">
        <v>3</v>
      </c>
      <c r="B36" s="16"/>
      <c r="C36" s="16"/>
      <c r="D36" s="16"/>
      <c r="E36" s="16"/>
      <c r="F36" s="17"/>
      <c r="G36" s="18"/>
      <c r="H36" s="19"/>
      <c r="I36" s="18"/>
      <c r="J36" s="18"/>
      <c r="K36" s="19"/>
      <c r="L36" s="1" t="str">
        <f t="shared" si="0"/>
        <v/>
      </c>
      <c r="M36" s="20" t="str">
        <f t="shared" si="1"/>
        <v/>
      </c>
      <c r="N36" s="20" t="str">
        <f t="shared" si="2"/>
        <v/>
      </c>
      <c r="O36" s="1" t="str">
        <f t="shared" si="6"/>
        <v/>
      </c>
      <c r="P36" s="1" t="str">
        <f t="shared" si="4"/>
        <v/>
      </c>
    </row>
    <row r="37" spans="1:16" s="1" customFormat="1" x14ac:dyDescent="0.4">
      <c r="A37" s="1">
        <v>3</v>
      </c>
      <c r="B37" s="16"/>
      <c r="C37" s="16"/>
      <c r="D37" s="16"/>
      <c r="E37" s="16"/>
      <c r="F37" s="17"/>
      <c r="G37" s="18"/>
      <c r="H37" s="19"/>
      <c r="I37" s="18"/>
      <c r="J37" s="18"/>
      <c r="K37" s="19"/>
      <c r="L37" s="1" t="str">
        <f t="shared" si="0"/>
        <v/>
      </c>
      <c r="M37" s="20" t="str">
        <f t="shared" si="1"/>
        <v/>
      </c>
      <c r="N37" s="20" t="str">
        <f t="shared" si="2"/>
        <v/>
      </c>
      <c r="O37" s="1" t="str">
        <f t="shared" si="6"/>
        <v/>
      </c>
      <c r="P37" s="1" t="str">
        <f t="shared" si="4"/>
        <v/>
      </c>
    </row>
    <row r="38" spans="1:16" s="1" customFormat="1" x14ac:dyDescent="0.4">
      <c r="A38" s="1">
        <v>3</v>
      </c>
      <c r="B38" s="16"/>
      <c r="C38" s="16"/>
      <c r="D38" s="16"/>
      <c r="E38" s="16"/>
      <c r="F38" s="17"/>
      <c r="G38" s="18"/>
      <c r="H38" s="18"/>
      <c r="I38" s="17"/>
      <c r="J38" s="18"/>
      <c r="K38" s="18"/>
      <c r="L38" s="1" t="str">
        <f t="shared" si="0"/>
        <v/>
      </c>
      <c r="M38" s="20" t="str">
        <f t="shared" si="1"/>
        <v/>
      </c>
      <c r="N38" s="20" t="str">
        <f t="shared" si="2"/>
        <v/>
      </c>
      <c r="O38" s="1" t="str">
        <f t="shared" si="6"/>
        <v/>
      </c>
      <c r="P38" s="1" t="str">
        <f t="shared" si="4"/>
        <v/>
      </c>
    </row>
    <row r="39" spans="1:16" s="1" customFormat="1" x14ac:dyDescent="0.4">
      <c r="A39" s="1">
        <v>3</v>
      </c>
      <c r="B39" s="16"/>
      <c r="C39" s="16"/>
      <c r="D39" s="16"/>
      <c r="E39" s="16"/>
      <c r="F39" s="17"/>
      <c r="G39" s="18"/>
      <c r="H39" s="18"/>
      <c r="I39" s="17"/>
      <c r="J39" s="18"/>
      <c r="K39" s="18"/>
      <c r="L39" s="1" t="str">
        <f t="shared" si="0"/>
        <v/>
      </c>
      <c r="M39" s="20" t="str">
        <f t="shared" si="1"/>
        <v/>
      </c>
      <c r="N39" s="20" t="str">
        <f t="shared" si="2"/>
        <v/>
      </c>
      <c r="O39" s="1" t="str">
        <f t="shared" si="6"/>
        <v/>
      </c>
      <c r="P39" s="1" t="str">
        <f t="shared" si="4"/>
        <v/>
      </c>
    </row>
    <row r="40" spans="1:16" s="1" customFormat="1" x14ac:dyDescent="0.4">
      <c r="A40" s="1">
        <v>3</v>
      </c>
      <c r="B40" s="16"/>
      <c r="C40" s="16"/>
      <c r="D40" s="16"/>
      <c r="E40" s="16"/>
      <c r="F40" s="17"/>
      <c r="G40" s="18"/>
      <c r="H40" s="18"/>
      <c r="I40" s="17"/>
      <c r="J40" s="18"/>
      <c r="K40" s="18"/>
      <c r="L40" s="1" t="str">
        <f t="shared" si="0"/>
        <v/>
      </c>
      <c r="M40" s="20" t="str">
        <f t="shared" si="1"/>
        <v/>
      </c>
      <c r="N40" s="20" t="str">
        <f t="shared" si="2"/>
        <v/>
      </c>
      <c r="O40" s="1" t="str">
        <f t="shared" si="6"/>
        <v/>
      </c>
      <c r="P40" s="1" t="str">
        <f t="shared" si="4"/>
        <v/>
      </c>
    </row>
    <row r="41" spans="1:16" s="1" customFormat="1" x14ac:dyDescent="0.4">
      <c r="A41" s="1">
        <v>3</v>
      </c>
      <c r="B41" s="16"/>
      <c r="C41" s="16"/>
      <c r="D41" s="16"/>
      <c r="E41" s="16"/>
      <c r="F41" s="17"/>
      <c r="G41" s="18"/>
      <c r="H41" s="18"/>
      <c r="I41" s="17"/>
      <c r="J41" s="18"/>
      <c r="K41" s="18"/>
      <c r="L41" s="1" t="str">
        <f t="shared" si="0"/>
        <v/>
      </c>
      <c r="M41" s="20" t="str">
        <f t="shared" si="1"/>
        <v/>
      </c>
      <c r="N41" s="20" t="str">
        <f t="shared" si="2"/>
        <v/>
      </c>
      <c r="O41" s="1" t="str">
        <f t="shared" si="6"/>
        <v/>
      </c>
      <c r="P41" s="1" t="str">
        <f t="shared" si="4"/>
        <v/>
      </c>
    </row>
    <row r="42" spans="1:16" x14ac:dyDescent="0.4">
      <c r="A42" s="1">
        <v>3</v>
      </c>
      <c r="B42" s="16"/>
      <c r="C42" s="16"/>
      <c r="D42" s="16"/>
      <c r="E42" s="16"/>
      <c r="F42" s="17"/>
      <c r="G42" s="18"/>
      <c r="H42" s="18"/>
      <c r="I42" s="17"/>
      <c r="J42" s="18"/>
      <c r="K42" s="18"/>
      <c r="L42" s="1" t="str">
        <f t="shared" si="0"/>
        <v/>
      </c>
      <c r="M42" s="20" t="str">
        <f t="shared" si="1"/>
        <v/>
      </c>
      <c r="N42" s="20" t="str">
        <f t="shared" si="2"/>
        <v/>
      </c>
      <c r="O42" s="1" t="str">
        <f t="shared" si="6"/>
        <v/>
      </c>
      <c r="P42" s="1" t="str">
        <f t="shared" si="4"/>
        <v/>
      </c>
    </row>
    <row r="43" spans="1:16" x14ac:dyDescent="0.4">
      <c r="A43" s="1">
        <v>3</v>
      </c>
      <c r="B43" s="16"/>
      <c r="C43" s="16"/>
      <c r="D43" s="16"/>
      <c r="E43" s="16"/>
      <c r="F43" s="17"/>
      <c r="G43" s="18"/>
      <c r="H43" s="18"/>
      <c r="I43" s="17"/>
      <c r="J43" s="18"/>
      <c r="K43" s="18"/>
      <c r="L43" s="1" t="str">
        <f t="shared" si="0"/>
        <v/>
      </c>
      <c r="M43" s="20" t="str">
        <f t="shared" si="1"/>
        <v/>
      </c>
      <c r="N43" s="20" t="str">
        <f t="shared" si="2"/>
        <v/>
      </c>
      <c r="O43" s="1" t="str">
        <f t="shared" si="6"/>
        <v/>
      </c>
      <c r="P43" s="1" t="str">
        <f t="shared" si="4"/>
        <v/>
      </c>
    </row>
    <row r="44" spans="1:16" x14ac:dyDescent="0.4">
      <c r="A44" s="1">
        <v>3</v>
      </c>
      <c r="B44" s="16"/>
      <c r="C44" s="16"/>
      <c r="D44" s="16"/>
      <c r="E44" s="16"/>
      <c r="F44" s="32"/>
      <c r="G44" s="33"/>
      <c r="H44" s="33"/>
      <c r="I44" s="32"/>
      <c r="J44" s="33"/>
      <c r="K44" s="33"/>
      <c r="L44" s="1" t="str">
        <f t="shared" si="0"/>
        <v/>
      </c>
      <c r="M44" s="20" t="str">
        <f t="shared" si="1"/>
        <v/>
      </c>
      <c r="N44" s="20" t="str">
        <f t="shared" si="2"/>
        <v/>
      </c>
      <c r="O44" s="1" t="str">
        <f t="shared" si="6"/>
        <v/>
      </c>
      <c r="P44" s="1" t="str">
        <f t="shared" si="4"/>
        <v/>
      </c>
    </row>
    <row r="45" spans="1:16" x14ac:dyDescent="0.4">
      <c r="A45" s="1"/>
      <c r="B45" s="16"/>
      <c r="C45" s="16"/>
      <c r="D45" s="16"/>
      <c r="E45" s="16"/>
      <c r="F45" s="33"/>
      <c r="G45" s="33"/>
      <c r="H45" s="33"/>
      <c r="I45" s="33"/>
      <c r="J45" s="33"/>
      <c r="K45" s="33"/>
      <c r="L45" s="33"/>
      <c r="M45" s="33"/>
      <c r="N45" s="33"/>
      <c r="O45" s="3" t="str">
        <f>IF($B45&lt;&gt;0,IF($N45="DNC","DNC",IF($N45="DNF","DNF",RANK($N45,$N$33:$N$44,1))),"")</f>
        <v/>
      </c>
      <c r="P45" s="33"/>
    </row>
    <row r="46" spans="1:16" x14ac:dyDescent="0.4">
      <c r="A46" s="1"/>
      <c r="B46" s="16"/>
      <c r="C46" s="16"/>
      <c r="D46" s="16"/>
      <c r="E46" s="16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x14ac:dyDescent="0.4">
      <c r="A47" s="1"/>
      <c r="B47" s="16"/>
      <c r="C47" s="16"/>
      <c r="D47" s="16"/>
      <c r="E47" s="16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x14ac:dyDescent="0.4">
      <c r="A48" s="1"/>
      <c r="B48" s="16"/>
      <c r="C48" s="16"/>
      <c r="D48" s="16"/>
      <c r="E48" s="16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4">
      <c r="B49" s="16"/>
      <c r="C49" s="16"/>
      <c r="D49" s="16"/>
      <c r="E49" s="16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x14ac:dyDescent="0.4">
      <c r="B50" s="16"/>
      <c r="C50" s="16"/>
      <c r="D50" s="16"/>
      <c r="E50" s="16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4">
      <c r="A51" s="1"/>
      <c r="B51" s="16"/>
      <c r="C51" s="16"/>
      <c r="D51" s="16"/>
      <c r="E51" s="16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x14ac:dyDescent="0.4">
      <c r="B52" s="16"/>
      <c r="C52" s="16"/>
      <c r="D52" s="16"/>
      <c r="E52" s="16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4">
      <c r="B53" s="16"/>
      <c r="C53" s="16"/>
      <c r="D53" s="16"/>
      <c r="E53" s="16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x14ac:dyDescent="0.4">
      <c r="B54" s="16"/>
      <c r="C54" s="16"/>
      <c r="D54" s="16"/>
      <c r="E54" s="16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x14ac:dyDescent="0.4">
      <c r="B55" s="16"/>
      <c r="C55" s="16"/>
      <c r="D55" s="16"/>
      <c r="E55" s="16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x14ac:dyDescent="0.4">
      <c r="B56" s="16"/>
      <c r="C56" s="16"/>
      <c r="D56" s="16"/>
      <c r="E56" s="16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x14ac:dyDescent="0.4">
      <c r="B57" s="16"/>
      <c r="C57" s="16"/>
      <c r="D57" s="16"/>
      <c r="E57" s="16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x14ac:dyDescent="0.4">
      <c r="B58" s="16"/>
      <c r="C58" s="16"/>
      <c r="D58" s="16"/>
      <c r="E58" s="16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4">
      <c r="B59" s="16"/>
      <c r="C59" s="16"/>
      <c r="D59" s="16"/>
      <c r="E59" s="16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x14ac:dyDescent="0.4">
      <c r="B60" s="16"/>
      <c r="C60" s="16"/>
      <c r="D60" s="16"/>
      <c r="E60" s="16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x14ac:dyDescent="0.4">
      <c r="B61" s="16"/>
      <c r="C61" s="16"/>
      <c r="D61" s="16"/>
      <c r="E61" s="16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x14ac:dyDescent="0.4">
      <c r="B62" s="16"/>
      <c r="C62" s="16"/>
      <c r="D62" s="16"/>
      <c r="E62" s="16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x14ac:dyDescent="0.4">
      <c r="B63" s="16"/>
      <c r="C63" s="16"/>
      <c r="D63" s="16"/>
      <c r="E63" s="16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x14ac:dyDescent="0.4">
      <c r="B64" s="16"/>
      <c r="C64" s="16"/>
      <c r="D64" s="16"/>
      <c r="E64" s="16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4">
      <c r="B65" s="16"/>
      <c r="C65" s="16"/>
      <c r="D65" s="16"/>
      <c r="E65" s="16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4">
      <c r="B66" s="16"/>
      <c r="C66" s="16"/>
      <c r="D66" s="16"/>
      <c r="E66" s="16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4">
      <c r="B67" s="16"/>
      <c r="C67" s="16"/>
      <c r="D67" s="16"/>
      <c r="E67" s="16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4">
      <c r="B68" s="16"/>
      <c r="C68" s="16"/>
      <c r="D68" s="16"/>
      <c r="E68" s="16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4">
      <c r="B69" s="16"/>
      <c r="C69" s="16"/>
      <c r="D69" s="16"/>
      <c r="E69" s="16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2:16" x14ac:dyDescent="0.4">
      <c r="B70" s="16"/>
      <c r="C70" s="16"/>
      <c r="D70" s="16"/>
      <c r="E70" s="16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6" x14ac:dyDescent="0.4">
      <c r="B71" s="16"/>
      <c r="C71" s="16"/>
      <c r="D71" s="16"/>
      <c r="E71" s="16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2:16" x14ac:dyDescent="0.4">
      <c r="B72" s="16"/>
      <c r="C72" s="16"/>
      <c r="D72" s="16"/>
      <c r="E72" s="16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6" x14ac:dyDescent="0.4">
      <c r="B73" s="16"/>
      <c r="C73" s="16"/>
      <c r="D73" s="16"/>
      <c r="E73" s="16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2:16" x14ac:dyDescent="0.4">
      <c r="B74" s="16"/>
      <c r="C74" s="16"/>
      <c r="D74" s="16"/>
      <c r="E74" s="16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2:16" x14ac:dyDescent="0.4">
      <c r="B75" s="16"/>
      <c r="C75" s="16"/>
      <c r="D75" s="16"/>
      <c r="E75" s="16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2:16" x14ac:dyDescent="0.4">
      <c r="B76" s="16"/>
      <c r="C76" s="16"/>
      <c r="D76" s="16"/>
      <c r="E76" s="16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2:16" x14ac:dyDescent="0.4">
      <c r="B77" s="16"/>
      <c r="C77" s="16"/>
      <c r="D77" s="16"/>
      <c r="E77" s="16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2:16" x14ac:dyDescent="0.4">
      <c r="B78" s="16"/>
      <c r="C78" s="16"/>
      <c r="D78" s="16"/>
      <c r="E78" s="16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2:16" x14ac:dyDescent="0.4">
      <c r="B79" s="16"/>
      <c r="C79" s="16"/>
      <c r="D79" s="16"/>
      <c r="E79" s="16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2:16" x14ac:dyDescent="0.4">
      <c r="B80" s="16"/>
      <c r="C80" s="16"/>
      <c r="D80" s="16"/>
      <c r="E80" s="16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2:16" x14ac:dyDescent="0.4">
      <c r="B81" s="16"/>
      <c r="C81" s="16"/>
      <c r="D81" s="16"/>
      <c r="E81" s="16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2:16" x14ac:dyDescent="0.4">
      <c r="B82" s="16"/>
      <c r="C82" s="16"/>
      <c r="D82" s="16"/>
      <c r="E82" s="16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2:16" x14ac:dyDescent="0.4">
      <c r="B83" s="16"/>
      <c r="C83" s="16"/>
      <c r="D83" s="16"/>
      <c r="E83" s="16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2:16" x14ac:dyDescent="0.4">
      <c r="B84" s="16"/>
      <c r="C84" s="16"/>
      <c r="D84" s="16"/>
      <c r="E84" s="16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2:16" x14ac:dyDescent="0.4">
      <c r="B85" s="16"/>
      <c r="C85" s="16"/>
      <c r="D85" s="16"/>
      <c r="E85" s="16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2:16" x14ac:dyDescent="0.4">
      <c r="B86" s="16"/>
      <c r="C86" s="16"/>
      <c r="D86" s="16"/>
      <c r="E86" s="16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2:16" x14ac:dyDescent="0.4">
      <c r="B87" s="16"/>
      <c r="C87" s="16"/>
      <c r="D87" s="16"/>
      <c r="E87" s="16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2:16" x14ac:dyDescent="0.4">
      <c r="B88" s="16"/>
      <c r="C88" s="16"/>
      <c r="D88" s="16"/>
      <c r="E88" s="16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2:16" x14ac:dyDescent="0.4">
      <c r="B89" s="16"/>
      <c r="C89" s="16"/>
      <c r="D89" s="16"/>
      <c r="E89" s="16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2:16" x14ac:dyDescent="0.4">
      <c r="B90" s="16"/>
      <c r="C90" s="16"/>
      <c r="D90" s="16"/>
      <c r="E90" s="16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2:16" x14ac:dyDescent="0.4">
      <c r="B91" s="16"/>
      <c r="C91" s="16"/>
      <c r="D91" s="16"/>
      <c r="E91" s="16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2:16" x14ac:dyDescent="0.4">
      <c r="B92" s="16"/>
      <c r="C92" s="16"/>
      <c r="D92" s="16"/>
      <c r="E92" s="16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2:16" x14ac:dyDescent="0.4">
      <c r="B93" s="16"/>
      <c r="C93" s="16"/>
      <c r="D93" s="16"/>
      <c r="E93" s="16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2:16" x14ac:dyDescent="0.4">
      <c r="B94" s="16"/>
      <c r="C94" s="16"/>
      <c r="D94" s="16"/>
      <c r="E94" s="16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2:16" x14ac:dyDescent="0.4">
      <c r="B95" s="16"/>
      <c r="C95" s="16"/>
      <c r="D95" s="16"/>
      <c r="E95" s="16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2:16" x14ac:dyDescent="0.4">
      <c r="B96" s="16"/>
      <c r="C96" s="16"/>
      <c r="D96" s="16"/>
      <c r="E96" s="16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2:16" x14ac:dyDescent="0.4">
      <c r="B97" s="16"/>
      <c r="C97" s="16"/>
      <c r="D97" s="16"/>
      <c r="E97" s="16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2:16" x14ac:dyDescent="0.4">
      <c r="B98" s="16"/>
      <c r="C98" s="16"/>
      <c r="D98" s="16"/>
      <c r="E98" s="16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2:16" x14ac:dyDescent="0.4">
      <c r="B99" s="16"/>
      <c r="C99" s="16"/>
      <c r="D99" s="16"/>
      <c r="E99" s="16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2:16" x14ac:dyDescent="0.4">
      <c r="B100" s="16"/>
      <c r="C100" s="16"/>
      <c r="D100" s="16"/>
      <c r="E100" s="16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2:16" x14ac:dyDescent="0.4">
      <c r="B101" s="16"/>
      <c r="C101" s="16"/>
      <c r="D101" s="16"/>
      <c r="E101" s="16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6" x14ac:dyDescent="0.4">
      <c r="B102" s="16"/>
      <c r="C102" s="16"/>
      <c r="D102" s="16"/>
      <c r="E102" s="16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6" x14ac:dyDescent="0.4">
      <c r="B103" s="16"/>
      <c r="C103" s="16"/>
      <c r="D103" s="16"/>
      <c r="E103" s="16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6" x14ac:dyDescent="0.4">
      <c r="B104" s="16"/>
      <c r="C104" s="16"/>
      <c r="D104" s="16"/>
      <c r="E104" s="16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6" x14ac:dyDescent="0.4">
      <c r="B105" s="16"/>
      <c r="C105" s="16"/>
      <c r="D105" s="16"/>
      <c r="E105" s="16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6" x14ac:dyDescent="0.4">
      <c r="B106" s="16"/>
      <c r="C106" s="16"/>
      <c r="D106" s="16"/>
      <c r="E106" s="16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6" x14ac:dyDescent="0.4">
      <c r="B107" s="16"/>
      <c r="C107" s="16"/>
      <c r="D107" s="16"/>
      <c r="E107" s="16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6" x14ac:dyDescent="0.4">
      <c r="B108" s="16"/>
      <c r="C108" s="16"/>
      <c r="D108" s="16"/>
      <c r="E108" s="16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2:16" x14ac:dyDescent="0.4">
      <c r="B109" s="16"/>
      <c r="C109" s="16"/>
      <c r="D109" s="16"/>
      <c r="E109" s="16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6" x14ac:dyDescent="0.4">
      <c r="B110" s="16"/>
      <c r="C110" s="16"/>
      <c r="D110" s="16"/>
      <c r="E110" s="16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2:16" x14ac:dyDescent="0.4">
      <c r="B111" s="16"/>
      <c r="C111" s="16"/>
      <c r="D111" s="16"/>
      <c r="E111" s="16"/>
      <c r="F111" s="33"/>
      <c r="G111" s="33"/>
      <c r="H111" s="33"/>
      <c r="I111" s="33"/>
      <c r="J111" s="33"/>
      <c r="K111" s="33"/>
    </row>
    <row r="112" spans="2:16" x14ac:dyDescent="0.4">
      <c r="B112" s="16"/>
      <c r="C112" s="16"/>
      <c r="D112" s="16"/>
      <c r="E112" s="16"/>
      <c r="F112" s="33"/>
      <c r="G112" s="33"/>
      <c r="H112" s="33"/>
      <c r="I112" s="33"/>
      <c r="J112" s="33"/>
      <c r="K112" s="33"/>
    </row>
    <row r="113" spans="2:11" x14ac:dyDescent="0.4">
      <c r="B113" s="16"/>
      <c r="C113" s="16"/>
      <c r="D113" s="16"/>
      <c r="E113" s="16"/>
      <c r="F113" s="33"/>
      <c r="G113" s="33"/>
      <c r="H113" s="33"/>
      <c r="I113" s="33"/>
      <c r="J113" s="33"/>
      <c r="K113" s="33"/>
    </row>
    <row r="114" spans="2:11" x14ac:dyDescent="0.4">
      <c r="B114" s="16"/>
      <c r="C114" s="16"/>
      <c r="D114" s="16"/>
      <c r="E114" s="16"/>
      <c r="F114" s="33"/>
      <c r="G114" s="33"/>
      <c r="H114" s="33"/>
      <c r="I114" s="33"/>
      <c r="J114" s="33"/>
      <c r="K114" s="33"/>
    </row>
    <row r="115" spans="2:11" x14ac:dyDescent="0.4">
      <c r="B115" s="16"/>
      <c r="C115" s="16"/>
      <c r="D115" s="16"/>
      <c r="E115" s="16"/>
      <c r="F115" s="33"/>
      <c r="G115" s="33"/>
      <c r="H115" s="33"/>
      <c r="I115" s="33"/>
      <c r="J115" s="33"/>
      <c r="K115" s="33"/>
    </row>
  </sheetData>
  <mergeCells count="5">
    <mergeCell ref="A1:P1"/>
    <mergeCell ref="A2:P2"/>
    <mergeCell ref="A3:P3"/>
    <mergeCell ref="E4:F4"/>
    <mergeCell ref="G4:I4"/>
  </mergeCells>
  <pageMargins left="0.75" right="0.75" top="1" bottom="1" header="0.5" footer="0.5"/>
  <pageSetup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12105-3D92-4911-868A-08ABEBC03E0C}">
  <dimension ref="A1:S30"/>
  <sheetViews>
    <sheetView workbookViewId="0">
      <selection activeCell="N28" sqref="N28"/>
    </sheetView>
  </sheetViews>
  <sheetFormatPr defaultRowHeight="14.4" x14ac:dyDescent="0.55000000000000004"/>
  <cols>
    <col min="2" max="2" width="12.05078125" customWidth="1"/>
    <col min="3" max="3" width="12.7890625" customWidth="1"/>
  </cols>
  <sheetData>
    <row r="1" spans="1:19" x14ac:dyDescent="0.55000000000000004">
      <c r="D1" t="s">
        <v>171</v>
      </c>
      <c r="L1" t="s">
        <v>26</v>
      </c>
      <c r="S1" t="s">
        <v>172</v>
      </c>
    </row>
    <row r="2" spans="1:19" ht="14.7" thickBot="1" x14ac:dyDescent="0.6">
      <c r="A2" s="36" t="s">
        <v>10</v>
      </c>
      <c r="B2" s="35" t="s">
        <v>11</v>
      </c>
      <c r="C2" s="35" t="s">
        <v>12</v>
      </c>
      <c r="D2" s="36">
        <v>1</v>
      </c>
      <c r="E2" s="36">
        <v>2</v>
      </c>
      <c r="F2" s="36">
        <v>3</v>
      </c>
      <c r="G2" s="36">
        <v>4</v>
      </c>
      <c r="H2" s="36">
        <v>5</v>
      </c>
      <c r="I2" s="36">
        <v>6</v>
      </c>
      <c r="J2" s="36">
        <v>7</v>
      </c>
      <c r="L2" s="83">
        <v>1</v>
      </c>
      <c r="M2" s="83">
        <v>2</v>
      </c>
      <c r="N2" s="83">
        <v>3</v>
      </c>
      <c r="O2" s="83">
        <v>4</v>
      </c>
      <c r="P2" s="83">
        <v>5</v>
      </c>
      <c r="Q2" s="83">
        <v>6</v>
      </c>
      <c r="R2" s="83">
        <v>7</v>
      </c>
      <c r="S2" s="83"/>
    </row>
    <row r="3" spans="1:19" x14ac:dyDescent="0.55000000000000004">
      <c r="A3" s="34">
        <v>1</v>
      </c>
      <c r="B3" s="64" t="s">
        <v>48</v>
      </c>
      <c r="C3" s="64" t="s">
        <v>49</v>
      </c>
      <c r="D3">
        <v>7</v>
      </c>
      <c r="E3">
        <v>1</v>
      </c>
      <c r="F3">
        <v>1</v>
      </c>
      <c r="G3">
        <v>1</v>
      </c>
      <c r="H3">
        <v>1</v>
      </c>
      <c r="I3" t="s">
        <v>170</v>
      </c>
      <c r="J3" t="s">
        <v>186</v>
      </c>
      <c r="L3">
        <v>7</v>
      </c>
      <c r="M3">
        <v>1</v>
      </c>
      <c r="N3">
        <v>1</v>
      </c>
      <c r="O3">
        <v>2</v>
      </c>
      <c r="P3">
        <v>1</v>
      </c>
      <c r="Q3" t="s">
        <v>170</v>
      </c>
      <c r="R3" t="s">
        <v>194</v>
      </c>
    </row>
    <row r="4" spans="1:19" x14ac:dyDescent="0.55000000000000004">
      <c r="A4" s="34">
        <v>1</v>
      </c>
      <c r="B4" s="64" t="s">
        <v>55</v>
      </c>
      <c r="C4" s="64" t="s">
        <v>56</v>
      </c>
      <c r="D4">
        <v>10</v>
      </c>
      <c r="E4">
        <v>2</v>
      </c>
      <c r="F4">
        <v>2</v>
      </c>
      <c r="G4">
        <v>2</v>
      </c>
      <c r="H4">
        <v>3</v>
      </c>
      <c r="I4">
        <v>2</v>
      </c>
      <c r="J4">
        <v>4</v>
      </c>
      <c r="L4">
        <v>11</v>
      </c>
      <c r="M4">
        <v>3</v>
      </c>
      <c r="N4">
        <v>3</v>
      </c>
      <c r="O4">
        <v>5</v>
      </c>
      <c r="P4">
        <v>5</v>
      </c>
      <c r="Q4">
        <v>2</v>
      </c>
      <c r="R4">
        <v>6</v>
      </c>
    </row>
    <row r="5" spans="1:19" x14ac:dyDescent="0.55000000000000004">
      <c r="A5" s="34">
        <v>1</v>
      </c>
      <c r="B5" s="64" t="s">
        <v>67</v>
      </c>
      <c r="C5" s="64" t="s">
        <v>68</v>
      </c>
      <c r="D5">
        <v>14</v>
      </c>
      <c r="E5">
        <v>3</v>
      </c>
      <c r="F5">
        <v>3</v>
      </c>
      <c r="G5">
        <v>4</v>
      </c>
      <c r="H5">
        <v>2</v>
      </c>
      <c r="I5">
        <v>1</v>
      </c>
      <c r="J5">
        <v>3</v>
      </c>
      <c r="L5">
        <v>20</v>
      </c>
      <c r="M5">
        <v>5</v>
      </c>
      <c r="N5">
        <v>6</v>
      </c>
      <c r="O5">
        <v>8</v>
      </c>
      <c r="P5">
        <v>4</v>
      </c>
      <c r="Q5">
        <v>1</v>
      </c>
      <c r="R5">
        <v>5</v>
      </c>
    </row>
    <row r="6" spans="1:19" x14ac:dyDescent="0.55000000000000004">
      <c r="A6" s="34">
        <v>1</v>
      </c>
      <c r="B6" s="64" t="s">
        <v>61</v>
      </c>
      <c r="C6" s="64" t="s">
        <v>62</v>
      </c>
      <c r="D6">
        <v>12</v>
      </c>
      <c r="E6">
        <v>4</v>
      </c>
      <c r="F6" t="s">
        <v>170</v>
      </c>
      <c r="G6" t="s">
        <v>170</v>
      </c>
      <c r="H6" t="s">
        <v>170</v>
      </c>
      <c r="I6" t="s">
        <v>170</v>
      </c>
      <c r="J6" t="s">
        <v>170</v>
      </c>
      <c r="L6">
        <v>15</v>
      </c>
      <c r="M6">
        <v>7</v>
      </c>
      <c r="N6" t="s">
        <v>170</v>
      </c>
      <c r="O6" t="s">
        <v>170</v>
      </c>
      <c r="P6" t="s">
        <v>170</v>
      </c>
      <c r="Q6" t="s">
        <v>170</v>
      </c>
      <c r="R6" t="s">
        <v>170</v>
      </c>
    </row>
    <row r="7" spans="1:19" x14ac:dyDescent="0.55000000000000004">
      <c r="A7" s="34">
        <v>1</v>
      </c>
      <c r="B7" s="64" t="s">
        <v>64</v>
      </c>
      <c r="C7" s="40" t="s">
        <v>65</v>
      </c>
      <c r="D7">
        <v>13</v>
      </c>
      <c r="E7">
        <v>5</v>
      </c>
      <c r="F7">
        <v>4</v>
      </c>
      <c r="G7">
        <v>3</v>
      </c>
      <c r="H7">
        <v>4</v>
      </c>
      <c r="I7">
        <v>3</v>
      </c>
      <c r="J7" t="s">
        <v>170</v>
      </c>
      <c r="L7">
        <v>18</v>
      </c>
      <c r="M7">
        <v>9</v>
      </c>
      <c r="N7">
        <v>8</v>
      </c>
      <c r="O7">
        <v>7</v>
      </c>
      <c r="P7">
        <v>8</v>
      </c>
      <c r="Q7">
        <v>7</v>
      </c>
      <c r="R7" t="s">
        <v>170</v>
      </c>
    </row>
    <row r="9" spans="1:19" x14ac:dyDescent="0.55000000000000004">
      <c r="A9" t="s">
        <v>181</v>
      </c>
      <c r="D9">
        <v>18</v>
      </c>
      <c r="E9">
        <v>6</v>
      </c>
      <c r="F9">
        <v>5</v>
      </c>
      <c r="G9">
        <v>5</v>
      </c>
      <c r="H9">
        <v>5</v>
      </c>
      <c r="I9">
        <v>4</v>
      </c>
      <c r="J9">
        <v>3</v>
      </c>
      <c r="L9">
        <v>31</v>
      </c>
      <c r="M9">
        <v>12</v>
      </c>
      <c r="N9">
        <v>11</v>
      </c>
      <c r="O9">
        <v>9</v>
      </c>
      <c r="P9">
        <v>10</v>
      </c>
      <c r="Q9">
        <v>9</v>
      </c>
      <c r="R9">
        <v>6</v>
      </c>
    </row>
    <row r="14" spans="1:19" x14ac:dyDescent="0.55000000000000004">
      <c r="A14" s="34">
        <v>2</v>
      </c>
      <c r="B14" s="64" t="s">
        <v>134</v>
      </c>
      <c r="C14" s="64" t="s">
        <v>135</v>
      </c>
      <c r="D14" t="s">
        <v>170</v>
      </c>
      <c r="E14">
        <v>1</v>
      </c>
      <c r="F14">
        <v>1</v>
      </c>
      <c r="G14">
        <v>3</v>
      </c>
      <c r="H14">
        <v>2</v>
      </c>
      <c r="I14" t="s">
        <v>170</v>
      </c>
      <c r="J14" t="s">
        <v>170</v>
      </c>
      <c r="L14" t="s">
        <v>170</v>
      </c>
      <c r="M14">
        <v>2</v>
      </c>
      <c r="N14">
        <v>2</v>
      </c>
      <c r="O14">
        <v>4</v>
      </c>
      <c r="P14">
        <v>3</v>
      </c>
      <c r="Q14" t="s">
        <v>170</v>
      </c>
      <c r="R14" t="s">
        <v>170</v>
      </c>
    </row>
    <row r="15" spans="1:19" x14ac:dyDescent="0.55000000000000004">
      <c r="A15" s="34">
        <v>2</v>
      </c>
      <c r="B15" s="64" t="s">
        <v>93</v>
      </c>
      <c r="C15" s="64" t="s">
        <v>94</v>
      </c>
      <c r="D15">
        <v>6</v>
      </c>
      <c r="E15">
        <v>2</v>
      </c>
      <c r="F15" t="s">
        <v>170</v>
      </c>
      <c r="G15" t="s">
        <v>170</v>
      </c>
      <c r="H15">
        <v>4</v>
      </c>
      <c r="I15" t="s">
        <v>170</v>
      </c>
      <c r="J15" t="s">
        <v>170</v>
      </c>
      <c r="L15">
        <v>19</v>
      </c>
      <c r="M15">
        <v>4</v>
      </c>
      <c r="N15" t="s">
        <v>170</v>
      </c>
      <c r="O15" t="s">
        <v>170</v>
      </c>
      <c r="P15">
        <v>7</v>
      </c>
      <c r="Q15" t="s">
        <v>170</v>
      </c>
      <c r="R15" t="s">
        <v>170</v>
      </c>
    </row>
    <row r="16" spans="1:19" x14ac:dyDescent="0.55000000000000004">
      <c r="A16" s="34">
        <v>2</v>
      </c>
      <c r="B16" s="64" t="s">
        <v>87</v>
      </c>
      <c r="C16" s="64" t="s">
        <v>88</v>
      </c>
      <c r="D16">
        <v>4</v>
      </c>
      <c r="E16">
        <v>3</v>
      </c>
      <c r="F16">
        <v>2</v>
      </c>
      <c r="G16">
        <v>1</v>
      </c>
      <c r="H16">
        <v>1</v>
      </c>
      <c r="I16">
        <v>3</v>
      </c>
      <c r="J16">
        <v>1</v>
      </c>
      <c r="L16">
        <v>14</v>
      </c>
      <c r="M16">
        <v>6</v>
      </c>
      <c r="N16">
        <v>4</v>
      </c>
      <c r="O16">
        <v>1</v>
      </c>
      <c r="P16">
        <v>2</v>
      </c>
      <c r="Q16">
        <v>5</v>
      </c>
      <c r="R16">
        <v>2</v>
      </c>
    </row>
    <row r="17" spans="1:18" x14ac:dyDescent="0.55000000000000004">
      <c r="A17" s="34">
        <v>2</v>
      </c>
      <c r="B17" s="64" t="s">
        <v>139</v>
      </c>
      <c r="C17" s="79" t="s">
        <v>140</v>
      </c>
      <c r="D17" t="s">
        <v>170</v>
      </c>
      <c r="E17">
        <v>4</v>
      </c>
      <c r="F17">
        <v>3</v>
      </c>
      <c r="G17">
        <v>2</v>
      </c>
      <c r="H17">
        <v>3</v>
      </c>
      <c r="I17">
        <v>5</v>
      </c>
      <c r="J17">
        <v>2</v>
      </c>
      <c r="L17" t="s">
        <v>170</v>
      </c>
      <c r="M17">
        <v>8</v>
      </c>
      <c r="N17">
        <v>5</v>
      </c>
      <c r="O17">
        <v>3</v>
      </c>
      <c r="P17">
        <v>6</v>
      </c>
      <c r="Q17">
        <v>8</v>
      </c>
      <c r="R17">
        <v>4</v>
      </c>
    </row>
    <row r="18" spans="1:18" x14ac:dyDescent="0.55000000000000004">
      <c r="A18" s="34">
        <v>2</v>
      </c>
      <c r="B18" s="64" t="s">
        <v>141</v>
      </c>
      <c r="C18" s="64" t="s">
        <v>142</v>
      </c>
      <c r="D18">
        <v>8</v>
      </c>
      <c r="E18">
        <v>5</v>
      </c>
      <c r="F18">
        <v>5</v>
      </c>
      <c r="G18" t="s">
        <v>170</v>
      </c>
      <c r="H18" t="s">
        <v>170</v>
      </c>
      <c r="I18">
        <v>2</v>
      </c>
      <c r="J18" t="s">
        <v>170</v>
      </c>
      <c r="L18">
        <v>23</v>
      </c>
      <c r="M18">
        <v>10</v>
      </c>
      <c r="N18">
        <v>9</v>
      </c>
      <c r="O18" t="s">
        <v>170</v>
      </c>
      <c r="P18" t="s">
        <v>170</v>
      </c>
      <c r="Q18">
        <v>4</v>
      </c>
      <c r="R18" t="s">
        <v>187</v>
      </c>
    </row>
    <row r="19" spans="1:18" x14ac:dyDescent="0.55000000000000004">
      <c r="A19" s="34">
        <v>2</v>
      </c>
      <c r="B19" s="64" t="s">
        <v>96</v>
      </c>
      <c r="C19" s="64" t="s">
        <v>97</v>
      </c>
      <c r="D19">
        <v>7</v>
      </c>
      <c r="E19">
        <v>6</v>
      </c>
      <c r="F19">
        <v>4</v>
      </c>
      <c r="G19">
        <v>4</v>
      </c>
      <c r="H19">
        <v>5</v>
      </c>
      <c r="I19">
        <v>1</v>
      </c>
      <c r="J19">
        <v>3</v>
      </c>
      <c r="L19">
        <v>22</v>
      </c>
      <c r="M19">
        <v>11</v>
      </c>
      <c r="N19">
        <v>7</v>
      </c>
      <c r="O19">
        <v>6</v>
      </c>
      <c r="P19">
        <v>9</v>
      </c>
      <c r="Q19">
        <v>3</v>
      </c>
      <c r="R19">
        <v>7</v>
      </c>
    </row>
    <row r="20" spans="1:18" x14ac:dyDescent="0.55000000000000004">
      <c r="A20" s="37">
        <v>2</v>
      </c>
      <c r="B20" s="64" t="s">
        <v>152</v>
      </c>
      <c r="C20" s="64" t="s">
        <v>153</v>
      </c>
      <c r="D20" t="s">
        <v>170</v>
      </c>
      <c r="E20" t="s">
        <v>170</v>
      </c>
      <c r="F20">
        <v>6</v>
      </c>
      <c r="G20" t="s">
        <v>170</v>
      </c>
      <c r="H20" t="s">
        <v>170</v>
      </c>
      <c r="I20" t="s">
        <v>170</v>
      </c>
      <c r="J20" t="s">
        <v>170</v>
      </c>
      <c r="L20" t="s">
        <v>170</v>
      </c>
      <c r="M20" t="s">
        <v>170</v>
      </c>
      <c r="N20">
        <v>10</v>
      </c>
      <c r="O20" t="s">
        <v>170</v>
      </c>
      <c r="P20" t="s">
        <v>170</v>
      </c>
      <c r="Q20" t="s">
        <v>170</v>
      </c>
      <c r="R20" t="s">
        <v>170</v>
      </c>
    </row>
    <row r="22" spans="1:18" x14ac:dyDescent="0.55000000000000004">
      <c r="A22" t="s">
        <v>181</v>
      </c>
      <c r="D22">
        <v>14</v>
      </c>
      <c r="E22">
        <v>7</v>
      </c>
      <c r="F22">
        <v>7</v>
      </c>
      <c r="G22">
        <v>5</v>
      </c>
      <c r="H22">
        <v>6</v>
      </c>
      <c r="I22">
        <v>6</v>
      </c>
      <c r="J22">
        <v>4</v>
      </c>
      <c r="L22">
        <v>31</v>
      </c>
      <c r="M22">
        <v>12</v>
      </c>
      <c r="N22">
        <v>11</v>
      </c>
      <c r="O22">
        <v>9</v>
      </c>
      <c r="P22">
        <v>10</v>
      </c>
      <c r="Q22">
        <v>9</v>
      </c>
      <c r="R22">
        <v>6</v>
      </c>
    </row>
    <row r="25" spans="1:18" x14ac:dyDescent="0.55000000000000004">
      <c r="A25" s="34">
        <v>3</v>
      </c>
      <c r="B25" s="64" t="s">
        <v>144</v>
      </c>
      <c r="C25" s="64" t="s">
        <v>145</v>
      </c>
      <c r="D25" t="s">
        <v>170</v>
      </c>
      <c r="E25">
        <v>1</v>
      </c>
      <c r="F25">
        <v>1</v>
      </c>
      <c r="G25" t="s">
        <v>170</v>
      </c>
      <c r="H25" t="s">
        <v>170</v>
      </c>
      <c r="I25" t="s">
        <v>170</v>
      </c>
    </row>
    <row r="26" spans="1:18" x14ac:dyDescent="0.55000000000000004">
      <c r="A26" s="34">
        <v>3</v>
      </c>
      <c r="B26" s="64" t="s">
        <v>147</v>
      </c>
      <c r="C26" s="64" t="s">
        <v>148</v>
      </c>
      <c r="D26" s="64" t="s">
        <v>170</v>
      </c>
      <c r="E26">
        <v>1</v>
      </c>
      <c r="F26" t="s">
        <v>170</v>
      </c>
      <c r="G26" t="s">
        <v>170</v>
      </c>
      <c r="H26">
        <v>1</v>
      </c>
      <c r="I26" t="s">
        <v>170</v>
      </c>
    </row>
    <row r="27" spans="1:18" x14ac:dyDescent="0.55000000000000004">
      <c r="A27" s="39">
        <v>3</v>
      </c>
      <c r="B27" t="s">
        <v>161</v>
      </c>
      <c r="C27" t="s">
        <v>169</v>
      </c>
      <c r="D27" s="64">
        <v>1</v>
      </c>
      <c r="E27" t="s">
        <v>170</v>
      </c>
      <c r="F27">
        <v>1</v>
      </c>
      <c r="G27">
        <v>1</v>
      </c>
      <c r="H27" t="s">
        <v>170</v>
      </c>
      <c r="I27" t="s">
        <v>170</v>
      </c>
    </row>
    <row r="30" spans="1:18" x14ac:dyDescent="0.55000000000000004">
      <c r="A30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826A2-010E-4A80-AE5B-06A6D366589D}">
  <dimension ref="A1:O52"/>
  <sheetViews>
    <sheetView workbookViewId="0">
      <selection activeCell="L2" sqref="L2"/>
    </sheetView>
  </sheetViews>
  <sheetFormatPr defaultRowHeight="14.4" x14ac:dyDescent="0.55000000000000004"/>
  <cols>
    <col min="2" max="2" width="17.83984375" customWidth="1"/>
    <col min="3" max="3" width="17.5234375" customWidth="1"/>
    <col min="13" max="13" width="13.05078125" style="34" customWidth="1"/>
  </cols>
  <sheetData>
    <row r="1" spans="1:15" ht="14.7" thickBot="1" x14ac:dyDescent="0.6">
      <c r="A1" s="36" t="s">
        <v>10</v>
      </c>
      <c r="B1" s="35" t="s">
        <v>11</v>
      </c>
      <c r="C1" s="35" t="s">
        <v>12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 t="s">
        <v>25</v>
      </c>
      <c r="L1" s="36" t="s">
        <v>26</v>
      </c>
      <c r="M1" s="35" t="s">
        <v>24</v>
      </c>
      <c r="N1" s="36"/>
      <c r="O1" s="36"/>
    </row>
    <row r="2" spans="1:15" x14ac:dyDescent="0.55000000000000004">
      <c r="M2" s="34" t="str">
        <f>IF(SUM(IF(D2&lt;&gt;"",1,0),IF(E2&lt;&gt;"",1,0),IF(F2&lt;&gt;"",1,0),IF(G2&lt;&gt;"",1,0),IF(H2&lt;&gt;"",1,0),IF(I2&lt;&gt;"",1,0),IF(J2&lt;&gt;"",1,0))&lt;3,"N","Y")</f>
        <v>N</v>
      </c>
    </row>
    <row r="3" spans="1:15" x14ac:dyDescent="0.55000000000000004">
      <c r="M3" s="34" t="str">
        <f t="shared" ref="M3:M52" si="0">IF(SUM(IF(D3&lt;&gt;"",1,0),IF(E3&lt;&gt;"",1,0),IF(F3&lt;&gt;"",1,0),IF(G3&lt;&gt;"",1,0),IF(H3&lt;&gt;"",1,0),IF(I3&lt;&gt;"",1,0),IF(J3&lt;&gt;"",1,0))&lt;3,"N","Y")</f>
        <v>N</v>
      </c>
    </row>
    <row r="4" spans="1:15" x14ac:dyDescent="0.55000000000000004">
      <c r="M4" s="34" t="str">
        <f t="shared" si="0"/>
        <v>N</v>
      </c>
    </row>
    <row r="5" spans="1:15" x14ac:dyDescent="0.55000000000000004">
      <c r="M5" s="34" t="str">
        <f t="shared" si="0"/>
        <v>N</v>
      </c>
    </row>
    <row r="6" spans="1:15" x14ac:dyDescent="0.55000000000000004">
      <c r="M6" s="34" t="str">
        <f t="shared" si="0"/>
        <v>N</v>
      </c>
    </row>
    <row r="7" spans="1:15" x14ac:dyDescent="0.55000000000000004">
      <c r="M7" s="34" t="str">
        <f t="shared" si="0"/>
        <v>N</v>
      </c>
    </row>
    <row r="8" spans="1:15" x14ac:dyDescent="0.55000000000000004">
      <c r="M8" s="34" t="str">
        <f t="shared" si="0"/>
        <v>N</v>
      </c>
    </row>
    <row r="9" spans="1:15" x14ac:dyDescent="0.55000000000000004">
      <c r="M9" s="34" t="str">
        <f t="shared" si="0"/>
        <v>N</v>
      </c>
    </row>
    <row r="10" spans="1:15" x14ac:dyDescent="0.55000000000000004">
      <c r="M10" s="34" t="str">
        <f t="shared" si="0"/>
        <v>N</v>
      </c>
    </row>
    <row r="11" spans="1:15" x14ac:dyDescent="0.55000000000000004">
      <c r="M11" s="34" t="str">
        <f t="shared" si="0"/>
        <v>N</v>
      </c>
    </row>
    <row r="12" spans="1:15" x14ac:dyDescent="0.55000000000000004">
      <c r="M12" s="34" t="str">
        <f t="shared" si="0"/>
        <v>N</v>
      </c>
    </row>
    <row r="13" spans="1:15" x14ac:dyDescent="0.55000000000000004">
      <c r="M13" s="34" t="str">
        <f t="shared" si="0"/>
        <v>N</v>
      </c>
    </row>
    <row r="14" spans="1:15" x14ac:dyDescent="0.55000000000000004">
      <c r="M14" s="34" t="str">
        <f t="shared" si="0"/>
        <v>N</v>
      </c>
    </row>
    <row r="15" spans="1:15" x14ac:dyDescent="0.55000000000000004">
      <c r="M15" s="34" t="str">
        <f t="shared" si="0"/>
        <v>N</v>
      </c>
    </row>
    <row r="16" spans="1:15" x14ac:dyDescent="0.55000000000000004">
      <c r="M16" s="34" t="str">
        <f t="shared" si="0"/>
        <v>N</v>
      </c>
    </row>
    <row r="17" spans="13:13" x14ac:dyDescent="0.55000000000000004">
      <c r="M17" s="34" t="str">
        <f t="shared" si="0"/>
        <v>N</v>
      </c>
    </row>
    <row r="18" spans="13:13" x14ac:dyDescent="0.55000000000000004">
      <c r="M18" s="34" t="str">
        <f t="shared" si="0"/>
        <v>N</v>
      </c>
    </row>
    <row r="19" spans="13:13" x14ac:dyDescent="0.55000000000000004">
      <c r="M19" s="34" t="str">
        <f t="shared" si="0"/>
        <v>N</v>
      </c>
    </row>
    <row r="20" spans="13:13" x14ac:dyDescent="0.55000000000000004">
      <c r="M20" s="34" t="str">
        <f t="shared" si="0"/>
        <v>N</v>
      </c>
    </row>
    <row r="21" spans="13:13" x14ac:dyDescent="0.55000000000000004">
      <c r="M21" s="34" t="str">
        <f t="shared" si="0"/>
        <v>N</v>
      </c>
    </row>
    <row r="22" spans="13:13" x14ac:dyDescent="0.55000000000000004">
      <c r="M22" s="34" t="str">
        <f t="shared" si="0"/>
        <v>N</v>
      </c>
    </row>
    <row r="23" spans="13:13" x14ac:dyDescent="0.55000000000000004">
      <c r="M23" s="34" t="str">
        <f t="shared" si="0"/>
        <v>N</v>
      </c>
    </row>
    <row r="24" spans="13:13" x14ac:dyDescent="0.55000000000000004">
      <c r="M24" s="34" t="str">
        <f t="shared" si="0"/>
        <v>N</v>
      </c>
    </row>
    <row r="25" spans="13:13" x14ac:dyDescent="0.55000000000000004">
      <c r="M25" s="34" t="str">
        <f t="shared" si="0"/>
        <v>N</v>
      </c>
    </row>
    <row r="26" spans="13:13" x14ac:dyDescent="0.55000000000000004">
      <c r="M26" s="34" t="str">
        <f t="shared" si="0"/>
        <v>N</v>
      </c>
    </row>
    <row r="27" spans="13:13" x14ac:dyDescent="0.55000000000000004">
      <c r="M27" s="34" t="str">
        <f t="shared" si="0"/>
        <v>N</v>
      </c>
    </row>
    <row r="28" spans="13:13" x14ac:dyDescent="0.55000000000000004">
      <c r="M28" s="34" t="str">
        <f t="shared" si="0"/>
        <v>N</v>
      </c>
    </row>
    <row r="29" spans="13:13" x14ac:dyDescent="0.55000000000000004">
      <c r="M29" s="34" t="str">
        <f t="shared" si="0"/>
        <v>N</v>
      </c>
    </row>
    <row r="30" spans="13:13" x14ac:dyDescent="0.55000000000000004">
      <c r="M30" s="34" t="str">
        <f t="shared" si="0"/>
        <v>N</v>
      </c>
    </row>
    <row r="31" spans="13:13" x14ac:dyDescent="0.55000000000000004">
      <c r="M31" s="34" t="str">
        <f t="shared" si="0"/>
        <v>N</v>
      </c>
    </row>
    <row r="32" spans="13:13" x14ac:dyDescent="0.55000000000000004">
      <c r="M32" s="34" t="str">
        <f t="shared" si="0"/>
        <v>N</v>
      </c>
    </row>
    <row r="33" spans="13:13" x14ac:dyDescent="0.55000000000000004">
      <c r="M33" s="34" t="str">
        <f t="shared" si="0"/>
        <v>N</v>
      </c>
    </row>
    <row r="34" spans="13:13" x14ac:dyDescent="0.55000000000000004">
      <c r="M34" s="34" t="str">
        <f t="shared" si="0"/>
        <v>N</v>
      </c>
    </row>
    <row r="35" spans="13:13" x14ac:dyDescent="0.55000000000000004">
      <c r="M35" s="34" t="str">
        <f t="shared" si="0"/>
        <v>N</v>
      </c>
    </row>
    <row r="36" spans="13:13" x14ac:dyDescent="0.55000000000000004">
      <c r="M36" s="34" t="str">
        <f t="shared" si="0"/>
        <v>N</v>
      </c>
    </row>
    <row r="37" spans="13:13" x14ac:dyDescent="0.55000000000000004">
      <c r="M37" s="34" t="str">
        <f t="shared" si="0"/>
        <v>N</v>
      </c>
    </row>
    <row r="38" spans="13:13" x14ac:dyDescent="0.55000000000000004">
      <c r="M38" s="34" t="str">
        <f t="shared" si="0"/>
        <v>N</v>
      </c>
    </row>
    <row r="39" spans="13:13" x14ac:dyDescent="0.55000000000000004">
      <c r="M39" s="34" t="str">
        <f t="shared" si="0"/>
        <v>N</v>
      </c>
    </row>
    <row r="40" spans="13:13" x14ac:dyDescent="0.55000000000000004">
      <c r="M40" s="34" t="str">
        <f t="shared" si="0"/>
        <v>N</v>
      </c>
    </row>
    <row r="41" spans="13:13" x14ac:dyDescent="0.55000000000000004">
      <c r="M41" s="34" t="str">
        <f t="shared" si="0"/>
        <v>N</v>
      </c>
    </row>
    <row r="42" spans="13:13" x14ac:dyDescent="0.55000000000000004">
      <c r="M42" s="34" t="str">
        <f t="shared" si="0"/>
        <v>N</v>
      </c>
    </row>
    <row r="43" spans="13:13" x14ac:dyDescent="0.55000000000000004">
      <c r="M43" s="34" t="str">
        <f t="shared" si="0"/>
        <v>N</v>
      </c>
    </row>
    <row r="44" spans="13:13" x14ac:dyDescent="0.55000000000000004">
      <c r="M44" s="34" t="str">
        <f t="shared" si="0"/>
        <v>N</v>
      </c>
    </row>
    <row r="45" spans="13:13" x14ac:dyDescent="0.55000000000000004">
      <c r="M45" s="34" t="str">
        <f t="shared" si="0"/>
        <v>N</v>
      </c>
    </row>
    <row r="46" spans="13:13" x14ac:dyDescent="0.55000000000000004">
      <c r="M46" s="34" t="str">
        <f t="shared" si="0"/>
        <v>N</v>
      </c>
    </row>
    <row r="47" spans="13:13" x14ac:dyDescent="0.55000000000000004">
      <c r="M47" s="34" t="str">
        <f t="shared" si="0"/>
        <v>N</v>
      </c>
    </row>
    <row r="48" spans="13:13" x14ac:dyDescent="0.55000000000000004">
      <c r="M48" s="34" t="str">
        <f t="shared" si="0"/>
        <v>N</v>
      </c>
    </row>
    <row r="49" spans="13:13" x14ac:dyDescent="0.55000000000000004">
      <c r="M49" s="34" t="str">
        <f t="shared" si="0"/>
        <v>N</v>
      </c>
    </row>
    <row r="50" spans="13:13" x14ac:dyDescent="0.55000000000000004">
      <c r="M50" s="34" t="str">
        <f t="shared" si="0"/>
        <v>N</v>
      </c>
    </row>
    <row r="51" spans="13:13" x14ac:dyDescent="0.55000000000000004">
      <c r="M51" s="34" t="str">
        <f t="shared" si="0"/>
        <v>N</v>
      </c>
    </row>
    <row r="52" spans="13:13" x14ac:dyDescent="0.55000000000000004">
      <c r="M52" s="34" t="str">
        <f t="shared" si="0"/>
        <v>N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99DD-A668-40DA-B733-3F8CB637F592}">
  <dimension ref="A1:P53"/>
  <sheetViews>
    <sheetView topLeftCell="A19" workbookViewId="0">
      <selection activeCell="R20" sqref="R20"/>
    </sheetView>
  </sheetViews>
  <sheetFormatPr defaultRowHeight="14.4" x14ac:dyDescent="0.55000000000000004"/>
  <cols>
    <col min="2" max="2" width="14.578125" customWidth="1"/>
    <col min="3" max="3" width="18" customWidth="1"/>
    <col min="4" max="4" width="15.5234375" customWidth="1"/>
  </cols>
  <sheetData>
    <row r="1" spans="1:16" x14ac:dyDescent="0.55000000000000004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x14ac:dyDescent="0.55000000000000004">
      <c r="A2" s="106" t="s">
        <v>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x14ac:dyDescent="0.55000000000000004">
      <c r="A3" s="107">
        <v>44247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x14ac:dyDescent="0.55000000000000004">
      <c r="A4" s="34"/>
      <c r="B4" s="40"/>
      <c r="C4" s="40"/>
      <c r="D4" s="40"/>
      <c r="E4" s="108" t="s">
        <v>29</v>
      </c>
      <c r="F4" s="108"/>
      <c r="G4" s="109" t="s">
        <v>2</v>
      </c>
      <c r="H4" s="109"/>
      <c r="I4" s="109"/>
      <c r="J4" s="41">
        <v>16.5</v>
      </c>
      <c r="K4" s="34" t="s">
        <v>3</v>
      </c>
      <c r="L4" s="34"/>
      <c r="M4" s="34"/>
      <c r="N4" s="34"/>
      <c r="O4" s="34"/>
      <c r="P4" s="34"/>
    </row>
    <row r="5" spans="1:16" x14ac:dyDescent="0.55000000000000004">
      <c r="A5" s="34"/>
      <c r="B5" s="40"/>
      <c r="C5" s="40"/>
      <c r="D5" s="40"/>
      <c r="E5" s="42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55000000000000004">
      <c r="A6" s="34"/>
      <c r="B6" s="40"/>
      <c r="C6" s="40"/>
      <c r="D6" s="40"/>
      <c r="E6" s="42"/>
      <c r="F6" s="43"/>
      <c r="G6" s="34" t="s">
        <v>4</v>
      </c>
      <c r="H6" s="44"/>
      <c r="I6" s="34"/>
      <c r="J6" s="34" t="s">
        <v>5</v>
      </c>
      <c r="K6" s="44"/>
      <c r="L6" s="34" t="s">
        <v>6</v>
      </c>
      <c r="M6" s="34" t="s">
        <v>7</v>
      </c>
      <c r="N6" s="34" t="s">
        <v>8</v>
      </c>
      <c r="O6" s="34" t="s">
        <v>9</v>
      </c>
      <c r="P6" s="34" t="s">
        <v>9</v>
      </c>
    </row>
    <row r="7" spans="1:16" x14ac:dyDescent="0.55000000000000004">
      <c r="A7" s="45" t="s">
        <v>10</v>
      </c>
      <c r="B7" s="46" t="s">
        <v>11</v>
      </c>
      <c r="C7" s="46" t="s">
        <v>12</v>
      </c>
      <c r="D7" s="46" t="s">
        <v>13</v>
      </c>
      <c r="E7" s="47" t="s">
        <v>14</v>
      </c>
      <c r="F7" s="48" t="s">
        <v>15</v>
      </c>
      <c r="G7" s="45" t="s">
        <v>16</v>
      </c>
      <c r="H7" s="49" t="s">
        <v>17</v>
      </c>
      <c r="I7" s="45" t="s">
        <v>15</v>
      </c>
      <c r="J7" s="45" t="s">
        <v>16</v>
      </c>
      <c r="K7" s="49" t="s">
        <v>17</v>
      </c>
      <c r="L7" s="45" t="s">
        <v>18</v>
      </c>
      <c r="M7" s="45" t="s">
        <v>18</v>
      </c>
      <c r="N7" s="45" t="s">
        <v>18</v>
      </c>
      <c r="O7" s="45" t="s">
        <v>10</v>
      </c>
      <c r="P7" s="45" t="s">
        <v>19</v>
      </c>
    </row>
    <row r="8" spans="1:16" ht="14.7" thickBot="1" x14ac:dyDescent="0.6">
      <c r="A8" s="50"/>
      <c r="B8" s="51"/>
      <c r="C8" s="51"/>
      <c r="D8" s="51"/>
      <c r="E8" s="52"/>
      <c r="F8" s="53"/>
      <c r="G8" s="54"/>
      <c r="H8" s="55"/>
      <c r="I8" s="54"/>
      <c r="J8" s="54"/>
      <c r="K8" s="55"/>
      <c r="L8" s="50"/>
      <c r="M8" s="56"/>
      <c r="N8" s="56"/>
      <c r="O8" s="50"/>
      <c r="P8" s="50"/>
    </row>
    <row r="9" spans="1:16" ht="24.9" thickBot="1" x14ac:dyDescent="0.6">
      <c r="A9" s="34">
        <v>1</v>
      </c>
      <c r="B9" s="57" t="s">
        <v>30</v>
      </c>
      <c r="C9" s="58" t="s">
        <v>31</v>
      </c>
      <c r="D9" s="58" t="s">
        <v>32</v>
      </c>
      <c r="E9" s="59">
        <v>51</v>
      </c>
      <c r="F9" s="60">
        <v>10</v>
      </c>
      <c r="G9" s="61">
        <v>45</v>
      </c>
      <c r="H9" s="62">
        <v>0</v>
      </c>
      <c r="I9" s="61">
        <v>13</v>
      </c>
      <c r="J9" s="61">
        <v>45</v>
      </c>
      <c r="K9" s="62">
        <v>52</v>
      </c>
      <c r="L9" s="34">
        <f>IF(B9="","",IF(F9="","DNS",IF(I9="","DNF",I9*3600+J9*60+K9-(F9*3600+G9*60+H9))))</f>
        <v>10852</v>
      </c>
      <c r="M9" s="63">
        <f>IF(B9="","",IF(F9="","DNS",IF(I9="","DNF",E9*$J$4)))</f>
        <v>841.5</v>
      </c>
      <c r="N9" s="63">
        <f>IF(B9="","",IF(F9="","DNS",IF(I9="","DNF",L9-M9)))</f>
        <v>10010.5</v>
      </c>
      <c r="O9" s="34">
        <f>IF($B9&lt;&gt;0,IF($N9="DNS",(COUNTA($B$9:$B$26)+1),IF($N9="DNF",(COUNTA($I$9:$I$26)+1),RANK($N9,$N$9:$N$26,1))),"")</f>
        <v>1</v>
      </c>
      <c r="P9" s="34">
        <f t="shared" ref="P9:P53" si="0">IF($B9&lt;&gt;0,IF($N9="DNS",COUNTA($B$9:$B$53)+1,IF($N9="DNF",COUNTA($I$9:$I$53)+1,RANK($N9,$N$9:$N$53,1))),"")</f>
        <v>1</v>
      </c>
    </row>
    <row r="10" spans="1:16" ht="14.7" thickBot="1" x14ac:dyDescent="0.6">
      <c r="A10" s="34">
        <v>1</v>
      </c>
      <c r="B10" s="64" t="s">
        <v>33</v>
      </c>
      <c r="C10" s="64" t="s">
        <v>34</v>
      </c>
      <c r="D10" s="64" t="s">
        <v>35</v>
      </c>
      <c r="E10" s="65">
        <v>93</v>
      </c>
      <c r="F10" s="60">
        <v>10</v>
      </c>
      <c r="G10" s="61">
        <v>45</v>
      </c>
      <c r="H10" s="62">
        <v>0</v>
      </c>
      <c r="I10" s="61">
        <v>14</v>
      </c>
      <c r="J10" s="61">
        <v>1</v>
      </c>
      <c r="K10" s="62">
        <v>37</v>
      </c>
      <c r="L10" s="34">
        <f t="shared" ref="L10:L53" si="1">IF(B10="","",IF(F10="","DNS",IF(I10="","DNF",I10*3600+J10*60+K10-(F10*3600+G10*60+H10))))</f>
        <v>11797</v>
      </c>
      <c r="M10" s="63">
        <f t="shared" ref="M10:M53" si="2">IF(B10="","",IF(F10="","DNS",IF(I10="","DNF",E10*$J$4)))</f>
        <v>1534.5</v>
      </c>
      <c r="N10" s="63">
        <f t="shared" ref="N10:N53" si="3">IF(B10="","",IF(F10="","DNS",IF(I10="","DNF",L10-M10)))</f>
        <v>10262.5</v>
      </c>
      <c r="O10" s="34">
        <f t="shared" ref="O10:O26" si="4">IF($B10&lt;&gt;0,IF($N10="DNS",(COUNTA($B$9:$B$26)+1),IF($N10="DNF",(COUNTA($I$9:$I$26)+1),RANK($N10,$N$9:$N$26,1))),"")</f>
        <v>2</v>
      </c>
      <c r="P10" s="34">
        <f t="shared" si="0"/>
        <v>2</v>
      </c>
    </row>
    <row r="11" spans="1:16" ht="14.7" thickBot="1" x14ac:dyDescent="0.6">
      <c r="A11" s="34">
        <v>1</v>
      </c>
      <c r="B11" s="64" t="s">
        <v>36</v>
      </c>
      <c r="C11" s="64" t="s">
        <v>37</v>
      </c>
      <c r="D11" s="64" t="s">
        <v>38</v>
      </c>
      <c r="E11" s="65">
        <v>39</v>
      </c>
      <c r="F11" s="60">
        <v>10</v>
      </c>
      <c r="G11" s="61">
        <v>45</v>
      </c>
      <c r="H11" s="62">
        <v>0</v>
      </c>
      <c r="I11" s="61">
        <v>13</v>
      </c>
      <c r="J11" s="61">
        <v>47</v>
      </c>
      <c r="K11" s="62">
        <v>30</v>
      </c>
      <c r="L11" s="34">
        <f t="shared" si="1"/>
        <v>10950</v>
      </c>
      <c r="M11" s="63">
        <f t="shared" si="2"/>
        <v>643.5</v>
      </c>
      <c r="N11" s="63">
        <f t="shared" si="3"/>
        <v>10306.5</v>
      </c>
      <c r="O11" s="34">
        <f t="shared" si="4"/>
        <v>3</v>
      </c>
      <c r="P11" s="34">
        <f t="shared" si="0"/>
        <v>3</v>
      </c>
    </row>
    <row r="12" spans="1:16" ht="14.7" thickBot="1" x14ac:dyDescent="0.6">
      <c r="A12" s="34">
        <v>1</v>
      </c>
      <c r="B12" s="64" t="s">
        <v>39</v>
      </c>
      <c r="C12" s="64" t="s">
        <v>40</v>
      </c>
      <c r="D12" s="64" t="s">
        <v>41</v>
      </c>
      <c r="E12" s="65">
        <v>93</v>
      </c>
      <c r="F12" s="60">
        <v>10</v>
      </c>
      <c r="G12" s="61">
        <v>45</v>
      </c>
      <c r="H12" s="62">
        <v>0</v>
      </c>
      <c r="I12" s="61">
        <v>14</v>
      </c>
      <c r="J12" s="61">
        <v>3</v>
      </c>
      <c r="K12" s="62">
        <v>20</v>
      </c>
      <c r="L12" s="34">
        <f t="shared" si="1"/>
        <v>11900</v>
      </c>
      <c r="M12" s="63">
        <f t="shared" si="2"/>
        <v>1534.5</v>
      </c>
      <c r="N12" s="63">
        <f t="shared" si="3"/>
        <v>10365.5</v>
      </c>
      <c r="O12" s="34">
        <f t="shared" si="4"/>
        <v>4</v>
      </c>
      <c r="P12" s="34">
        <f t="shared" si="0"/>
        <v>4</v>
      </c>
    </row>
    <row r="13" spans="1:16" ht="14.7" thickBot="1" x14ac:dyDescent="0.6">
      <c r="A13" s="34">
        <v>1</v>
      </c>
      <c r="B13" s="64" t="s">
        <v>42</v>
      </c>
      <c r="C13" s="40" t="s">
        <v>43</v>
      </c>
      <c r="D13" s="64" t="s">
        <v>44</v>
      </c>
      <c r="E13" s="65">
        <v>78</v>
      </c>
      <c r="F13" s="60">
        <v>10</v>
      </c>
      <c r="G13" s="61">
        <v>45</v>
      </c>
      <c r="H13" s="62">
        <v>0</v>
      </c>
      <c r="I13" s="61">
        <v>14</v>
      </c>
      <c r="J13" s="61">
        <v>0</v>
      </c>
      <c r="K13" s="62">
        <v>40</v>
      </c>
      <c r="L13" s="34">
        <f t="shared" si="1"/>
        <v>11740</v>
      </c>
      <c r="M13" s="63">
        <f t="shared" si="2"/>
        <v>1287</v>
      </c>
      <c r="N13" s="63">
        <f t="shared" si="3"/>
        <v>10453</v>
      </c>
      <c r="O13" s="34">
        <f t="shared" si="4"/>
        <v>5</v>
      </c>
      <c r="P13" s="34">
        <f t="shared" si="0"/>
        <v>5</v>
      </c>
    </row>
    <row r="14" spans="1:16" ht="14.7" thickBot="1" x14ac:dyDescent="0.6">
      <c r="A14" s="34">
        <v>1</v>
      </c>
      <c r="B14" s="64" t="s">
        <v>45</v>
      </c>
      <c r="C14" s="40" t="s">
        <v>46</v>
      </c>
      <c r="D14" s="64" t="s">
        <v>47</v>
      </c>
      <c r="E14" s="65">
        <v>54</v>
      </c>
      <c r="F14" s="60">
        <v>10</v>
      </c>
      <c r="G14" s="61">
        <v>45</v>
      </c>
      <c r="H14" s="62">
        <v>0</v>
      </c>
      <c r="I14" s="61">
        <v>13</v>
      </c>
      <c r="J14" s="61">
        <v>54</v>
      </c>
      <c r="K14" s="62">
        <v>30</v>
      </c>
      <c r="L14" s="34">
        <f t="shared" si="1"/>
        <v>11370</v>
      </c>
      <c r="M14" s="63">
        <f t="shared" si="2"/>
        <v>891</v>
      </c>
      <c r="N14" s="63">
        <f t="shared" si="3"/>
        <v>10479</v>
      </c>
      <c r="O14" s="34">
        <f t="shared" si="4"/>
        <v>6</v>
      </c>
      <c r="P14" s="34">
        <f t="shared" si="0"/>
        <v>6</v>
      </c>
    </row>
    <row r="15" spans="1:16" ht="14.7" thickBot="1" x14ac:dyDescent="0.6">
      <c r="A15" s="34">
        <v>1</v>
      </c>
      <c r="B15" s="64" t="s">
        <v>48</v>
      </c>
      <c r="C15" s="40" t="s">
        <v>49</v>
      </c>
      <c r="D15" s="64" t="s">
        <v>50</v>
      </c>
      <c r="E15" s="65">
        <v>72</v>
      </c>
      <c r="F15" s="60">
        <v>10</v>
      </c>
      <c r="G15" s="61">
        <v>45</v>
      </c>
      <c r="H15" s="62">
        <v>0</v>
      </c>
      <c r="I15" s="61">
        <v>13</v>
      </c>
      <c r="J15" s="61">
        <v>59</v>
      </c>
      <c r="K15" s="62">
        <v>37</v>
      </c>
      <c r="L15" s="34">
        <f t="shared" si="1"/>
        <v>11677</v>
      </c>
      <c r="M15" s="63">
        <f t="shared" si="2"/>
        <v>1188</v>
      </c>
      <c r="N15" s="63">
        <f t="shared" si="3"/>
        <v>10489</v>
      </c>
      <c r="O15" s="34">
        <f t="shared" si="4"/>
        <v>7</v>
      </c>
      <c r="P15" s="34">
        <f t="shared" si="0"/>
        <v>7</v>
      </c>
    </row>
    <row r="16" spans="1:16" ht="24.9" thickBot="1" x14ac:dyDescent="0.6">
      <c r="A16" s="34">
        <v>1</v>
      </c>
      <c r="B16" s="57" t="s">
        <v>51</v>
      </c>
      <c r="C16" s="58" t="s">
        <v>52</v>
      </c>
      <c r="D16" s="58" t="s">
        <v>38</v>
      </c>
      <c r="E16" s="59">
        <v>39</v>
      </c>
      <c r="F16" s="60">
        <v>10</v>
      </c>
      <c r="G16" s="61">
        <v>45</v>
      </c>
      <c r="H16" s="62">
        <v>0</v>
      </c>
      <c r="I16" s="61">
        <v>13</v>
      </c>
      <c r="J16" s="61">
        <v>52</v>
      </c>
      <c r="K16" s="62">
        <v>14</v>
      </c>
      <c r="L16" s="34">
        <f t="shared" si="1"/>
        <v>11234</v>
      </c>
      <c r="M16" s="63">
        <f t="shared" si="2"/>
        <v>643.5</v>
      </c>
      <c r="N16" s="63">
        <f t="shared" si="3"/>
        <v>10590.5</v>
      </c>
      <c r="O16" s="34">
        <f t="shared" si="4"/>
        <v>8</v>
      </c>
      <c r="P16" s="34">
        <f t="shared" si="0"/>
        <v>8</v>
      </c>
    </row>
    <row r="17" spans="1:16" ht="14.7" thickBot="1" x14ac:dyDescent="0.6">
      <c r="A17" s="34">
        <v>1</v>
      </c>
      <c r="B17" s="66" t="s">
        <v>53</v>
      </c>
      <c r="C17" s="67" t="s">
        <v>54</v>
      </c>
      <c r="D17" s="67" t="s">
        <v>35</v>
      </c>
      <c r="E17" s="65">
        <v>93</v>
      </c>
      <c r="F17" s="60">
        <v>10</v>
      </c>
      <c r="G17" s="61">
        <v>45</v>
      </c>
      <c r="H17" s="62">
        <v>0</v>
      </c>
      <c r="I17" s="61">
        <v>14</v>
      </c>
      <c r="J17" s="61">
        <v>7</v>
      </c>
      <c r="K17" s="62">
        <v>51</v>
      </c>
      <c r="L17" s="34">
        <f>IF(B17="","",IF(F17="","DNS",IF(I17="","DNF",I17*3600+J17*60+K17-(F17*3600+G17*60+H17))))</f>
        <v>12171</v>
      </c>
      <c r="M17" s="63">
        <f>IF(B17="","",IF(F17="","DNS",IF(I17="","DNF",E17*$J$4)))</f>
        <v>1534.5</v>
      </c>
      <c r="N17" s="63">
        <f>IF(B17="","",IF(F17="","DNS",IF(I17="","DNF",L17-M17)))</f>
        <v>10636.5</v>
      </c>
      <c r="O17" s="34">
        <f t="shared" si="4"/>
        <v>9</v>
      </c>
      <c r="P17" s="34">
        <f t="shared" si="0"/>
        <v>9</v>
      </c>
    </row>
    <row r="18" spans="1:16" ht="24.9" thickBot="1" x14ac:dyDescent="0.6">
      <c r="A18" s="34">
        <v>1</v>
      </c>
      <c r="B18" s="66" t="s">
        <v>55</v>
      </c>
      <c r="C18" s="67" t="s">
        <v>56</v>
      </c>
      <c r="D18" s="67" t="s">
        <v>57</v>
      </c>
      <c r="E18" s="65">
        <v>72</v>
      </c>
      <c r="F18" s="60">
        <v>10</v>
      </c>
      <c r="G18" s="61">
        <v>45</v>
      </c>
      <c r="H18" s="62">
        <v>0</v>
      </c>
      <c r="I18" s="61">
        <v>14</v>
      </c>
      <c r="J18" s="61">
        <v>23</v>
      </c>
      <c r="K18" s="62">
        <v>17</v>
      </c>
      <c r="L18" s="34">
        <f>IF(B18="","",IF(F18="","DNS",IF(I18="","DNF",I18*3600+J18*60+K18-(F18*3600+G18*60+H18))))</f>
        <v>13097</v>
      </c>
      <c r="M18" s="63">
        <f>IF(B18="","",IF(F18="","DNS",IF(I18="","DNF",E18*$J$4)))</f>
        <v>1188</v>
      </c>
      <c r="N18" s="63">
        <f>IF(B18="","",IF(F18="","DNS",IF(I18="","DNF",L18-M18)))</f>
        <v>11909</v>
      </c>
      <c r="O18" s="34">
        <f t="shared" si="4"/>
        <v>10</v>
      </c>
      <c r="P18" s="34">
        <f t="shared" si="0"/>
        <v>11</v>
      </c>
    </row>
    <row r="19" spans="1:16" ht="37.200000000000003" thickBot="1" x14ac:dyDescent="0.6">
      <c r="A19" s="34">
        <v>1</v>
      </c>
      <c r="B19" s="57" t="s">
        <v>58</v>
      </c>
      <c r="C19" s="58" t="s">
        <v>59</v>
      </c>
      <c r="D19" s="58" t="s">
        <v>60</v>
      </c>
      <c r="E19" s="42">
        <v>93</v>
      </c>
      <c r="F19" s="60">
        <v>10</v>
      </c>
      <c r="G19" s="61">
        <v>45</v>
      </c>
      <c r="H19" s="62">
        <v>0</v>
      </c>
      <c r="I19" s="61">
        <v>15</v>
      </c>
      <c r="J19" s="61">
        <v>1</v>
      </c>
      <c r="K19" s="62">
        <v>40</v>
      </c>
      <c r="L19" s="34">
        <f>IF(B28="","",IF(F19="","DNS",IF(I19="","DNF",I19*3600+J19*60+K19-(F19*3600+G19*60+H19))))</f>
        <v>15400</v>
      </c>
      <c r="M19" s="63">
        <f>IF(B28="","",IF(F19="","DNS",IF(I19="","DNF",E28*$J$4)))</f>
        <v>2128.5</v>
      </c>
      <c r="N19" s="63">
        <f>IF(B28="","",IF(F19="","DNS",IF(I19="","DNF",L19-M19)))</f>
        <v>13271.5</v>
      </c>
      <c r="O19" s="34">
        <f t="shared" si="4"/>
        <v>11</v>
      </c>
      <c r="P19" s="34">
        <f t="shared" si="0"/>
        <v>13</v>
      </c>
    </row>
    <row r="20" spans="1:16" ht="24.9" thickBot="1" x14ac:dyDescent="0.6">
      <c r="A20" s="34">
        <v>1</v>
      </c>
      <c r="B20" s="57" t="s">
        <v>61</v>
      </c>
      <c r="C20" s="58" t="s">
        <v>62</v>
      </c>
      <c r="D20" s="58" t="s">
        <v>63</v>
      </c>
      <c r="E20" s="57">
        <v>105</v>
      </c>
      <c r="F20" s="60">
        <v>10</v>
      </c>
      <c r="G20" s="61">
        <v>45</v>
      </c>
      <c r="H20" s="62">
        <v>0</v>
      </c>
      <c r="I20" s="61">
        <v>15</v>
      </c>
      <c r="J20" s="61">
        <v>21</v>
      </c>
      <c r="K20" s="62">
        <v>23</v>
      </c>
      <c r="L20" s="34">
        <f>IF(B29="","",IF(F20="","DNS",IF(I20="","DNF",I20*3600+J20*60+K20-(F20*3600+G20*60+H20))))</f>
        <v>16583</v>
      </c>
      <c r="M20" s="63">
        <f>IF(B29="","",IF(F20="","DNS",IF(I20="","DNF",E29*$J$4)))</f>
        <v>2128.5</v>
      </c>
      <c r="N20" s="63">
        <f>IF(B29="","",IF(F20="","DNS",IF(I20="","DNF",L20-M20)))</f>
        <v>14454.5</v>
      </c>
      <c r="O20" s="34">
        <f t="shared" si="4"/>
        <v>12</v>
      </c>
      <c r="P20" s="34">
        <f t="shared" si="0"/>
        <v>15</v>
      </c>
    </row>
    <row r="21" spans="1:16" ht="24.9" thickBot="1" x14ac:dyDescent="0.6">
      <c r="A21" s="34">
        <v>1</v>
      </c>
      <c r="B21" s="66" t="s">
        <v>64</v>
      </c>
      <c r="C21" s="67" t="s">
        <v>65</v>
      </c>
      <c r="D21" s="67" t="s">
        <v>66</v>
      </c>
      <c r="E21" s="66">
        <v>105</v>
      </c>
      <c r="F21" s="60">
        <v>10</v>
      </c>
      <c r="G21" s="61">
        <v>45</v>
      </c>
      <c r="H21" s="62">
        <v>0</v>
      </c>
      <c r="I21" s="61">
        <v>15</v>
      </c>
      <c r="J21" s="61">
        <v>33</v>
      </c>
      <c r="K21" s="62">
        <v>34</v>
      </c>
      <c r="L21" s="34">
        <f>IF(B21="","",IF(F21="","DNS",IF(I21="","DNF",I21*3600+J21*60+K21-(F21*3600+G21*60+H21))))</f>
        <v>17314</v>
      </c>
      <c r="M21" s="63">
        <f>IF(B21="","",IF(F21="","DNS",IF(I21="","DNF",E21*$J$4)))</f>
        <v>1732.5</v>
      </c>
      <c r="N21" s="63">
        <f>IF(B21="","",IF(F21="","DNS",IF(I21="","DNF",L21-M21)))</f>
        <v>15581.5</v>
      </c>
      <c r="O21" s="34">
        <f t="shared" si="4"/>
        <v>13</v>
      </c>
      <c r="P21" s="34">
        <f t="shared" si="0"/>
        <v>18</v>
      </c>
    </row>
    <row r="22" spans="1:16" ht="24.9" thickBot="1" x14ac:dyDescent="0.6">
      <c r="A22" s="34">
        <v>1</v>
      </c>
      <c r="B22" s="66" t="s">
        <v>67</v>
      </c>
      <c r="C22" s="67" t="s">
        <v>68</v>
      </c>
      <c r="D22" s="67" t="s">
        <v>69</v>
      </c>
      <c r="E22" s="66">
        <v>75</v>
      </c>
      <c r="F22" s="60">
        <v>10</v>
      </c>
      <c r="G22" s="61">
        <v>45</v>
      </c>
      <c r="H22" s="62">
        <v>0</v>
      </c>
      <c r="I22" s="61">
        <v>15</v>
      </c>
      <c r="J22" s="61">
        <v>30</v>
      </c>
      <c r="K22" s="62">
        <v>31</v>
      </c>
      <c r="L22" s="34">
        <f t="shared" si="1"/>
        <v>17131</v>
      </c>
      <c r="M22" s="63">
        <f t="shared" si="2"/>
        <v>1237.5</v>
      </c>
      <c r="N22" s="63">
        <f t="shared" si="3"/>
        <v>15893.5</v>
      </c>
      <c r="O22" s="34">
        <f t="shared" si="4"/>
        <v>14</v>
      </c>
      <c r="P22" s="34">
        <f t="shared" si="0"/>
        <v>20</v>
      </c>
    </row>
    <row r="23" spans="1:16" ht="24.9" thickBot="1" x14ac:dyDescent="0.6">
      <c r="A23" s="34">
        <v>1</v>
      </c>
      <c r="B23" s="66" t="s">
        <v>70</v>
      </c>
      <c r="C23" s="67" t="s">
        <v>71</v>
      </c>
      <c r="D23" s="67" t="s">
        <v>72</v>
      </c>
      <c r="E23" s="66">
        <v>72</v>
      </c>
      <c r="F23" s="60">
        <v>10</v>
      </c>
      <c r="G23" s="61">
        <v>45</v>
      </c>
      <c r="H23" s="62">
        <v>0</v>
      </c>
      <c r="I23" s="61">
        <v>15</v>
      </c>
      <c r="J23" s="61">
        <v>40</v>
      </c>
      <c r="K23" s="62">
        <v>26</v>
      </c>
      <c r="L23" s="34">
        <f t="shared" si="1"/>
        <v>17726</v>
      </c>
      <c r="M23" s="63">
        <f t="shared" si="2"/>
        <v>1188</v>
      </c>
      <c r="N23" s="63">
        <f t="shared" si="3"/>
        <v>16538</v>
      </c>
      <c r="O23" s="34">
        <f t="shared" si="4"/>
        <v>15</v>
      </c>
      <c r="P23" s="34">
        <f t="shared" si="0"/>
        <v>21</v>
      </c>
    </row>
    <row r="24" spans="1:16" ht="24.9" thickBot="1" x14ac:dyDescent="0.6">
      <c r="A24" s="34">
        <v>1</v>
      </c>
      <c r="B24" s="57" t="s">
        <v>73</v>
      </c>
      <c r="C24" s="58" t="s">
        <v>74</v>
      </c>
      <c r="D24" s="58" t="s">
        <v>75</v>
      </c>
      <c r="E24" s="57">
        <v>78</v>
      </c>
      <c r="F24" s="60">
        <v>10</v>
      </c>
      <c r="G24" s="61">
        <v>45</v>
      </c>
      <c r="H24" s="62">
        <v>0</v>
      </c>
      <c r="I24" s="61"/>
      <c r="J24" s="61"/>
      <c r="K24" s="62"/>
      <c r="L24" s="34" t="str">
        <f>IF(B24="","",IF(F24="","DNS",IF(I24="","DNF",I24*3600+J24*60+K24-(F24*3600+G24*60+H24))))</f>
        <v>DNF</v>
      </c>
      <c r="M24" s="63" t="str">
        <f>IF(B24="","",IF(F24="","DNS",IF(I24="","DNF",E24*$J$4)))</f>
        <v>DNF</v>
      </c>
      <c r="N24" s="63" t="str">
        <f>IF(B24="","",IF(F24="","DNS",IF(I24="","DNF",L24-M24)))</f>
        <v>DNF</v>
      </c>
      <c r="O24" s="34">
        <f t="shared" si="4"/>
        <v>16</v>
      </c>
      <c r="P24" s="34">
        <f t="shared" si="0"/>
        <v>28</v>
      </c>
    </row>
    <row r="25" spans="1:16" ht="24.9" thickBot="1" x14ac:dyDescent="0.6">
      <c r="A25" s="34">
        <v>1</v>
      </c>
      <c r="B25" s="66" t="s">
        <v>76</v>
      </c>
      <c r="C25" s="67" t="s">
        <v>77</v>
      </c>
      <c r="D25" s="67" t="s">
        <v>78</v>
      </c>
      <c r="E25" s="66">
        <v>93</v>
      </c>
      <c r="F25" s="60">
        <v>10</v>
      </c>
      <c r="G25" s="61">
        <v>45</v>
      </c>
      <c r="H25" s="62">
        <v>0</v>
      </c>
      <c r="I25" s="61"/>
      <c r="J25" s="61"/>
      <c r="K25" s="62"/>
      <c r="L25" s="34" t="str">
        <f>IF(B25="","",IF(F25="","DNS",IF(I25="","DNF",I25*3600+J25*60+K25-(F25*3600+G25*60+H25))))</f>
        <v>DNF</v>
      </c>
      <c r="M25" s="63" t="str">
        <f>IF(B25="","",IF(F25="","DNS",IF(I25="","DNF",E25*$J$4)))</f>
        <v>DNF</v>
      </c>
      <c r="N25" s="63" t="str">
        <f>IF(B25="","",IF(F25="","DNS",IF(I25="","DNF",L25-M25)))</f>
        <v>DNF</v>
      </c>
      <c r="O25" s="34">
        <f t="shared" si="4"/>
        <v>16</v>
      </c>
      <c r="P25" s="34">
        <f t="shared" si="0"/>
        <v>28</v>
      </c>
    </row>
    <row r="26" spans="1:16" ht="14.7" thickBot="1" x14ac:dyDescent="0.6">
      <c r="A26" s="35"/>
      <c r="B26" s="68"/>
      <c r="C26" s="68"/>
      <c r="D26" s="68"/>
      <c r="E26" s="69"/>
      <c r="F26" s="70"/>
      <c r="G26" s="70"/>
      <c r="H26" s="71"/>
      <c r="I26" s="70"/>
      <c r="J26" s="70"/>
      <c r="K26" s="71"/>
      <c r="L26" s="72" t="str">
        <f>IF(B26="","",IF(F26="","DNS",IF(I26="","DNF",I26*3600+J26*60+K26-(F26*3600+G26*60+H26))))</f>
        <v/>
      </c>
      <c r="M26" s="73" t="str">
        <f>IF(B26="","",IF(F26="","DNS",IF(I26="","DNF",E26*$J$4)))</f>
        <v/>
      </c>
      <c r="N26" s="73" t="str">
        <f>IF(B26="","",IF(F26="","DNS",IF(I26="","DNF",L26-M26)))</f>
        <v/>
      </c>
      <c r="O26" s="35" t="str">
        <f t="shared" si="4"/>
        <v/>
      </c>
      <c r="P26" s="35" t="str">
        <f t="shared" si="0"/>
        <v/>
      </c>
    </row>
    <row r="27" spans="1:16" ht="14.7" thickBot="1" x14ac:dyDescent="0.6">
      <c r="A27" s="34">
        <v>2</v>
      </c>
      <c r="B27" s="57" t="s">
        <v>79</v>
      </c>
      <c r="C27" s="58" t="s">
        <v>80</v>
      </c>
      <c r="D27" s="58" t="s">
        <v>63</v>
      </c>
      <c r="E27" s="74">
        <v>117</v>
      </c>
      <c r="F27" s="60">
        <v>10</v>
      </c>
      <c r="G27" s="61">
        <v>40</v>
      </c>
      <c r="H27" s="62">
        <v>0</v>
      </c>
      <c r="I27" s="61">
        <v>14</v>
      </c>
      <c r="J27" s="61">
        <v>12</v>
      </c>
      <c r="K27" s="62">
        <v>40</v>
      </c>
      <c r="L27" s="34">
        <f t="shared" si="1"/>
        <v>12760</v>
      </c>
      <c r="M27" s="63">
        <f t="shared" si="2"/>
        <v>1930.5</v>
      </c>
      <c r="N27" s="63">
        <f t="shared" si="3"/>
        <v>10829.5</v>
      </c>
      <c r="O27" s="34">
        <f t="shared" ref="O27:O41" si="5">IF($B27&lt;&gt;0,IF($N27="DNS",(COUNTA($B$27:$B$41)+1),IF($N27="DNF",(COUNTA($I$27:$I$41)+1),RANK($N27,$N$27:$N$41,1))),"")</f>
        <v>1</v>
      </c>
      <c r="P27" s="34">
        <f t="shared" si="0"/>
        <v>10</v>
      </c>
    </row>
    <row r="28" spans="1:16" ht="14.7" thickBot="1" x14ac:dyDescent="0.6">
      <c r="A28" s="34">
        <v>2</v>
      </c>
      <c r="B28" s="57" t="s">
        <v>81</v>
      </c>
      <c r="C28" s="58" t="s">
        <v>82</v>
      </c>
      <c r="D28" s="58" t="s">
        <v>83</v>
      </c>
      <c r="E28" s="59">
        <v>129</v>
      </c>
      <c r="F28" s="60">
        <v>10</v>
      </c>
      <c r="G28" s="61">
        <v>40</v>
      </c>
      <c r="H28" s="62">
        <v>0</v>
      </c>
      <c r="I28" s="61">
        <v>14</v>
      </c>
      <c r="J28" s="61">
        <v>45</v>
      </c>
      <c r="K28" s="62">
        <v>25</v>
      </c>
      <c r="L28" s="34">
        <f t="shared" si="1"/>
        <v>14725</v>
      </c>
      <c r="M28" s="63">
        <f t="shared" si="2"/>
        <v>2128.5</v>
      </c>
      <c r="N28" s="63">
        <f t="shared" si="3"/>
        <v>12596.5</v>
      </c>
      <c r="O28" s="34">
        <f t="shared" si="5"/>
        <v>2</v>
      </c>
      <c r="P28" s="34">
        <f t="shared" si="0"/>
        <v>12</v>
      </c>
    </row>
    <row r="29" spans="1:16" ht="14.7" thickBot="1" x14ac:dyDescent="0.6">
      <c r="A29" s="34">
        <v>2</v>
      </c>
      <c r="B29" s="66" t="s">
        <v>84</v>
      </c>
      <c r="C29" s="67" t="s">
        <v>85</v>
      </c>
      <c r="D29" s="67" t="s">
        <v>86</v>
      </c>
      <c r="E29" s="65">
        <v>129</v>
      </c>
      <c r="F29" s="60">
        <v>10</v>
      </c>
      <c r="G29" s="61">
        <v>40</v>
      </c>
      <c r="H29" s="62">
        <v>0</v>
      </c>
      <c r="I29" s="61">
        <v>15</v>
      </c>
      <c r="J29" s="61">
        <v>1</v>
      </c>
      <c r="K29" s="62">
        <v>1</v>
      </c>
      <c r="L29" s="34">
        <f t="shared" si="1"/>
        <v>15661</v>
      </c>
      <c r="M29" s="63">
        <f t="shared" si="2"/>
        <v>2128.5</v>
      </c>
      <c r="N29" s="63">
        <f t="shared" si="3"/>
        <v>13532.5</v>
      </c>
      <c r="O29" s="34">
        <f t="shared" si="5"/>
        <v>3</v>
      </c>
      <c r="P29" s="34">
        <f t="shared" si="0"/>
        <v>14</v>
      </c>
    </row>
    <row r="30" spans="1:16" ht="14.7" thickBot="1" x14ac:dyDescent="0.6">
      <c r="A30" s="34">
        <v>2</v>
      </c>
      <c r="B30" s="57" t="s">
        <v>87</v>
      </c>
      <c r="C30" s="58" t="s">
        <v>88</v>
      </c>
      <c r="D30" s="58" t="s">
        <v>89</v>
      </c>
      <c r="E30" s="57">
        <v>195</v>
      </c>
      <c r="F30" s="60">
        <v>10</v>
      </c>
      <c r="G30" s="61">
        <v>40</v>
      </c>
      <c r="H30" s="62">
        <v>0</v>
      </c>
      <c r="I30" s="61">
        <v>15</v>
      </c>
      <c r="J30" s="61">
        <v>41</v>
      </c>
      <c r="K30" s="62">
        <v>26</v>
      </c>
      <c r="L30" s="34">
        <f t="shared" si="1"/>
        <v>18086</v>
      </c>
      <c r="M30" s="63">
        <f t="shared" si="2"/>
        <v>3217.5</v>
      </c>
      <c r="N30" s="63">
        <f t="shared" si="3"/>
        <v>14868.5</v>
      </c>
      <c r="O30" s="34">
        <f t="shared" si="5"/>
        <v>4</v>
      </c>
      <c r="P30" s="34">
        <f t="shared" si="0"/>
        <v>16</v>
      </c>
    </row>
    <row r="31" spans="1:16" ht="14.7" thickBot="1" x14ac:dyDescent="0.6">
      <c r="A31" s="34">
        <v>2</v>
      </c>
      <c r="B31" s="66" t="s">
        <v>90</v>
      </c>
      <c r="C31" s="67" t="s">
        <v>91</v>
      </c>
      <c r="D31" s="67" t="s">
        <v>92</v>
      </c>
      <c r="E31" s="66">
        <v>144</v>
      </c>
      <c r="F31" s="60">
        <v>10</v>
      </c>
      <c r="G31" s="61">
        <v>40</v>
      </c>
      <c r="H31" s="62">
        <v>0</v>
      </c>
      <c r="I31" s="61">
        <v>15</v>
      </c>
      <c r="J31" s="61">
        <v>36</v>
      </c>
      <c r="K31" s="62">
        <v>26</v>
      </c>
      <c r="L31" s="34">
        <f t="shared" si="1"/>
        <v>17786</v>
      </c>
      <c r="M31" s="63">
        <f t="shared" si="2"/>
        <v>2376</v>
      </c>
      <c r="N31" s="63">
        <f t="shared" si="3"/>
        <v>15410</v>
      </c>
      <c r="O31" s="34">
        <f t="shared" si="5"/>
        <v>5</v>
      </c>
      <c r="P31" s="34">
        <f t="shared" si="0"/>
        <v>17</v>
      </c>
    </row>
    <row r="32" spans="1:16" ht="14.7" thickBot="1" x14ac:dyDescent="0.6">
      <c r="A32" s="34">
        <v>2</v>
      </c>
      <c r="B32" s="66" t="s">
        <v>93</v>
      </c>
      <c r="C32" s="67" t="s">
        <v>94</v>
      </c>
      <c r="D32" s="67" t="s">
        <v>95</v>
      </c>
      <c r="E32" s="66">
        <v>132</v>
      </c>
      <c r="F32" s="60">
        <v>10</v>
      </c>
      <c r="G32" s="61">
        <v>40</v>
      </c>
      <c r="H32" s="62">
        <v>0</v>
      </c>
      <c r="I32" s="61">
        <v>15</v>
      </c>
      <c r="J32" s="61">
        <v>36</v>
      </c>
      <c r="K32" s="62">
        <v>45</v>
      </c>
      <c r="L32" s="34">
        <f t="shared" si="1"/>
        <v>17805</v>
      </c>
      <c r="M32" s="63">
        <f t="shared" si="2"/>
        <v>2178</v>
      </c>
      <c r="N32" s="63">
        <f t="shared" si="3"/>
        <v>15627</v>
      </c>
      <c r="O32" s="34">
        <f t="shared" si="5"/>
        <v>6</v>
      </c>
      <c r="P32" s="34">
        <f t="shared" si="0"/>
        <v>19</v>
      </c>
    </row>
    <row r="33" spans="1:16" ht="14.7" thickBot="1" x14ac:dyDescent="0.6">
      <c r="A33" s="34">
        <v>2</v>
      </c>
      <c r="B33" s="57" t="s">
        <v>96</v>
      </c>
      <c r="C33" s="58" t="s">
        <v>97</v>
      </c>
      <c r="D33" s="58" t="s">
        <v>98</v>
      </c>
      <c r="E33" s="57">
        <v>204</v>
      </c>
      <c r="F33" s="60">
        <v>10</v>
      </c>
      <c r="G33" s="61">
        <v>40</v>
      </c>
      <c r="H33" s="62">
        <v>0</v>
      </c>
      <c r="I33" s="61">
        <v>16</v>
      </c>
      <c r="J33" s="61">
        <v>28</v>
      </c>
      <c r="K33" s="62">
        <v>0</v>
      </c>
      <c r="L33" s="34">
        <f t="shared" si="1"/>
        <v>20880</v>
      </c>
      <c r="M33" s="63">
        <f t="shared" si="2"/>
        <v>3366</v>
      </c>
      <c r="N33" s="63">
        <f t="shared" si="3"/>
        <v>17514</v>
      </c>
      <c r="O33" s="34">
        <f t="shared" si="5"/>
        <v>7</v>
      </c>
      <c r="P33" s="34">
        <f t="shared" si="0"/>
        <v>22</v>
      </c>
    </row>
    <row r="34" spans="1:16" ht="14.7" thickBot="1" x14ac:dyDescent="0.6">
      <c r="A34" s="34">
        <v>2</v>
      </c>
      <c r="B34" s="66" t="s">
        <v>99</v>
      </c>
      <c r="C34" s="67" t="s">
        <v>100</v>
      </c>
      <c r="D34" s="67" t="s">
        <v>101</v>
      </c>
      <c r="E34" s="66">
        <v>156</v>
      </c>
      <c r="F34" s="60">
        <v>10</v>
      </c>
      <c r="G34" s="61">
        <v>40</v>
      </c>
      <c r="H34" s="62">
        <v>0</v>
      </c>
      <c r="I34" s="61">
        <v>16</v>
      </c>
      <c r="J34" s="61">
        <v>23</v>
      </c>
      <c r="K34" s="62">
        <v>22</v>
      </c>
      <c r="L34" s="34">
        <f t="shared" si="1"/>
        <v>20602</v>
      </c>
      <c r="M34" s="63">
        <f t="shared" si="2"/>
        <v>2574</v>
      </c>
      <c r="N34" s="63">
        <f t="shared" si="3"/>
        <v>18028</v>
      </c>
      <c r="O34" s="34">
        <f t="shared" si="5"/>
        <v>8</v>
      </c>
      <c r="P34" s="34">
        <f t="shared" si="0"/>
        <v>23</v>
      </c>
    </row>
    <row r="35" spans="1:16" ht="14.7" thickBot="1" x14ac:dyDescent="0.6">
      <c r="A35" s="34">
        <v>2</v>
      </c>
      <c r="B35" s="66" t="s">
        <v>102</v>
      </c>
      <c r="C35" s="67" t="s">
        <v>103</v>
      </c>
      <c r="D35" s="67" t="s">
        <v>104</v>
      </c>
      <c r="E35" s="66">
        <v>186</v>
      </c>
      <c r="F35" s="60">
        <v>10</v>
      </c>
      <c r="G35" s="61">
        <v>40</v>
      </c>
      <c r="H35" s="62">
        <v>0</v>
      </c>
      <c r="I35" s="61">
        <v>16</v>
      </c>
      <c r="J35" s="61">
        <v>36</v>
      </c>
      <c r="K35" s="62">
        <v>6</v>
      </c>
      <c r="L35" s="34">
        <f t="shared" si="1"/>
        <v>21366</v>
      </c>
      <c r="M35" s="63">
        <f t="shared" si="2"/>
        <v>3069</v>
      </c>
      <c r="N35" s="63">
        <f t="shared" si="3"/>
        <v>18297</v>
      </c>
      <c r="O35" s="34">
        <f t="shared" si="5"/>
        <v>9</v>
      </c>
      <c r="P35" s="34">
        <f t="shared" si="0"/>
        <v>24</v>
      </c>
    </row>
    <row r="36" spans="1:16" ht="14.7" thickBot="1" x14ac:dyDescent="0.6">
      <c r="A36" s="34">
        <v>2</v>
      </c>
      <c r="B36" s="66" t="s">
        <v>105</v>
      </c>
      <c r="C36" s="67" t="s">
        <v>106</v>
      </c>
      <c r="D36" s="67" t="s">
        <v>107</v>
      </c>
      <c r="E36" s="66">
        <v>195</v>
      </c>
      <c r="F36" s="60">
        <v>10</v>
      </c>
      <c r="G36" s="61">
        <v>40</v>
      </c>
      <c r="H36" s="62">
        <v>0</v>
      </c>
      <c r="I36" s="61">
        <v>16</v>
      </c>
      <c r="J36" s="61">
        <v>42</v>
      </c>
      <c r="K36" s="62">
        <v>55</v>
      </c>
      <c r="L36" s="34">
        <f t="shared" si="1"/>
        <v>21775</v>
      </c>
      <c r="M36" s="63">
        <f t="shared" si="2"/>
        <v>3217.5</v>
      </c>
      <c r="N36" s="63">
        <f t="shared" si="3"/>
        <v>18557.5</v>
      </c>
      <c r="O36" s="34">
        <f t="shared" si="5"/>
        <v>10</v>
      </c>
      <c r="P36" s="34">
        <f t="shared" si="0"/>
        <v>25</v>
      </c>
    </row>
    <row r="37" spans="1:16" ht="14.7" thickBot="1" x14ac:dyDescent="0.6">
      <c r="A37" s="34">
        <v>2</v>
      </c>
      <c r="B37" s="66" t="s">
        <v>108</v>
      </c>
      <c r="C37" s="67" t="s">
        <v>109</v>
      </c>
      <c r="D37" s="67" t="s">
        <v>110</v>
      </c>
      <c r="E37" s="66">
        <v>177</v>
      </c>
      <c r="F37" s="60">
        <v>10</v>
      </c>
      <c r="G37" s="61">
        <v>40</v>
      </c>
      <c r="H37" s="62">
        <v>0</v>
      </c>
      <c r="I37" s="61">
        <v>16</v>
      </c>
      <c r="J37" s="61">
        <v>49</v>
      </c>
      <c r="K37" s="62">
        <v>13</v>
      </c>
      <c r="L37" s="34">
        <f t="shared" si="1"/>
        <v>22153</v>
      </c>
      <c r="M37" s="63">
        <f t="shared" si="2"/>
        <v>2920.5</v>
      </c>
      <c r="N37" s="63">
        <f t="shared" si="3"/>
        <v>19232.5</v>
      </c>
      <c r="O37" s="34">
        <f t="shared" si="5"/>
        <v>11</v>
      </c>
      <c r="P37" s="34">
        <f t="shared" si="0"/>
        <v>26</v>
      </c>
    </row>
    <row r="38" spans="1:16" ht="14.7" thickBot="1" x14ac:dyDescent="0.6">
      <c r="A38" s="34">
        <v>2</v>
      </c>
      <c r="B38" s="66" t="s">
        <v>111</v>
      </c>
      <c r="C38" s="67" t="s">
        <v>112</v>
      </c>
      <c r="D38" s="67" t="s">
        <v>113</v>
      </c>
      <c r="E38" s="66">
        <v>180</v>
      </c>
      <c r="F38" s="60">
        <v>10</v>
      </c>
      <c r="G38" s="61">
        <v>40</v>
      </c>
      <c r="H38" s="62">
        <v>0</v>
      </c>
      <c r="I38" s="61">
        <v>17</v>
      </c>
      <c r="J38" s="61">
        <v>5</v>
      </c>
      <c r="K38" s="62">
        <v>57</v>
      </c>
      <c r="L38" s="34">
        <f t="shared" si="1"/>
        <v>23157</v>
      </c>
      <c r="M38" s="63">
        <f t="shared" si="2"/>
        <v>2970</v>
      </c>
      <c r="N38" s="63">
        <f t="shared" si="3"/>
        <v>20187</v>
      </c>
      <c r="O38" s="34">
        <f t="shared" si="5"/>
        <v>12</v>
      </c>
      <c r="P38" s="34">
        <f t="shared" si="0"/>
        <v>27</v>
      </c>
    </row>
    <row r="39" spans="1:16" ht="14.7" thickBot="1" x14ac:dyDescent="0.6">
      <c r="A39" s="34">
        <v>2</v>
      </c>
      <c r="B39" s="57" t="s">
        <v>114</v>
      </c>
      <c r="C39" s="58" t="s">
        <v>115</v>
      </c>
      <c r="D39" s="58" t="s">
        <v>116</v>
      </c>
      <c r="E39" s="75">
        <v>126</v>
      </c>
      <c r="F39" s="60">
        <v>10</v>
      </c>
      <c r="G39" s="61">
        <v>40</v>
      </c>
      <c r="H39" s="62">
        <v>0</v>
      </c>
      <c r="I39" s="61"/>
      <c r="J39" s="61"/>
      <c r="K39" s="62"/>
      <c r="L39" s="34" t="str">
        <f t="shared" si="1"/>
        <v>DNF</v>
      </c>
      <c r="M39" s="63" t="str">
        <f t="shared" si="2"/>
        <v>DNF</v>
      </c>
      <c r="N39" s="63" t="str">
        <f t="shared" si="3"/>
        <v>DNF</v>
      </c>
      <c r="O39" s="34">
        <f t="shared" si="5"/>
        <v>13</v>
      </c>
      <c r="P39" s="34">
        <f t="shared" si="0"/>
        <v>28</v>
      </c>
    </row>
    <row r="40" spans="1:16" ht="24.9" thickBot="1" x14ac:dyDescent="0.6">
      <c r="A40" s="34">
        <v>2</v>
      </c>
      <c r="B40" s="66" t="s">
        <v>117</v>
      </c>
      <c r="C40" s="67" t="s">
        <v>118</v>
      </c>
      <c r="D40" s="67" t="s">
        <v>119</v>
      </c>
      <c r="E40" s="75">
        <v>285</v>
      </c>
      <c r="F40" s="60">
        <v>10</v>
      </c>
      <c r="G40" s="61">
        <v>40</v>
      </c>
      <c r="H40" s="62">
        <v>0</v>
      </c>
      <c r="I40" s="61"/>
      <c r="J40" s="61"/>
      <c r="K40" s="62"/>
      <c r="L40" s="34" t="str">
        <f t="shared" si="1"/>
        <v>DNF</v>
      </c>
      <c r="M40" s="63" t="str">
        <f t="shared" si="2"/>
        <v>DNF</v>
      </c>
      <c r="N40" s="63" t="str">
        <f t="shared" si="3"/>
        <v>DNF</v>
      </c>
      <c r="O40" s="34">
        <f t="shared" si="5"/>
        <v>13</v>
      </c>
      <c r="P40" s="34">
        <f t="shared" si="0"/>
        <v>28</v>
      </c>
    </row>
    <row r="41" spans="1:16" ht="14.7" thickBot="1" x14ac:dyDescent="0.6">
      <c r="A41" s="35"/>
      <c r="B41" s="68"/>
      <c r="C41" s="68"/>
      <c r="D41" s="68"/>
      <c r="E41" s="69"/>
      <c r="F41" s="70"/>
      <c r="G41" s="70"/>
      <c r="H41" s="71"/>
      <c r="I41" s="70"/>
      <c r="J41" s="70"/>
      <c r="K41" s="71"/>
      <c r="L41" s="35" t="str">
        <f t="shared" si="1"/>
        <v/>
      </c>
      <c r="M41" s="73" t="str">
        <f t="shared" si="2"/>
        <v/>
      </c>
      <c r="N41" s="73" t="str">
        <f t="shared" si="3"/>
        <v/>
      </c>
      <c r="O41" s="35" t="str">
        <f t="shared" si="5"/>
        <v/>
      </c>
      <c r="P41" s="35" t="str">
        <f t="shared" si="0"/>
        <v/>
      </c>
    </row>
    <row r="42" spans="1:16" ht="14.7" thickBot="1" x14ac:dyDescent="0.6">
      <c r="A42" s="34">
        <v>3</v>
      </c>
      <c r="B42" s="57" t="s">
        <v>120</v>
      </c>
      <c r="C42" s="58" t="s">
        <v>121</v>
      </c>
      <c r="D42" s="58" t="s">
        <v>122</v>
      </c>
      <c r="E42" s="57">
        <v>175</v>
      </c>
      <c r="F42" s="60">
        <v>10</v>
      </c>
      <c r="G42" s="61">
        <v>35</v>
      </c>
      <c r="H42" s="62">
        <v>0</v>
      </c>
      <c r="I42" s="61"/>
      <c r="J42" s="61"/>
      <c r="K42" s="62"/>
      <c r="L42" s="34" t="str">
        <f t="shared" si="1"/>
        <v>DNF</v>
      </c>
      <c r="M42" s="63" t="str">
        <f t="shared" si="2"/>
        <v>DNF</v>
      </c>
      <c r="N42" s="63" t="str">
        <f t="shared" si="3"/>
        <v>DNF</v>
      </c>
      <c r="O42" s="34">
        <f>IF($B42&lt;&gt;0,IF($N42="DNS",(COUNTA($B$42:$B$53)+1),IF($N42="DNF",(COUNTA($I$42:$I$53)+1),RANK($N42,$N$42:$N$53,1))),"")</f>
        <v>1</v>
      </c>
      <c r="P42" s="34">
        <f t="shared" si="0"/>
        <v>28</v>
      </c>
    </row>
    <row r="43" spans="1:16" ht="14.7" thickBot="1" x14ac:dyDescent="0.6">
      <c r="A43" s="34">
        <v>3</v>
      </c>
      <c r="B43" s="66" t="s">
        <v>123</v>
      </c>
      <c r="C43" s="67" t="s">
        <v>124</v>
      </c>
      <c r="D43" s="67" t="s">
        <v>125</v>
      </c>
      <c r="E43" s="66">
        <v>228</v>
      </c>
      <c r="F43" s="60">
        <v>10</v>
      </c>
      <c r="G43" s="61">
        <v>35</v>
      </c>
      <c r="H43" s="62">
        <v>0</v>
      </c>
      <c r="I43" s="61"/>
      <c r="J43" s="61"/>
      <c r="K43" s="62"/>
      <c r="L43" s="34" t="str">
        <f t="shared" si="1"/>
        <v>DNF</v>
      </c>
      <c r="M43" s="63" t="str">
        <f t="shared" si="2"/>
        <v>DNF</v>
      </c>
      <c r="N43" s="63" t="str">
        <f t="shared" si="3"/>
        <v>DNF</v>
      </c>
      <c r="O43" s="34">
        <f t="shared" ref="O43:O53" si="6">IF($B43&lt;&gt;0,IF($N43="DNS",(COUNTA($B$42:$B$53)+1),IF($N43="DNF",(COUNTA($I$42:$I$53)+1),RANK($N43,$N$42:$N$53,1))),"")</f>
        <v>1</v>
      </c>
      <c r="P43" s="34">
        <f t="shared" si="0"/>
        <v>28</v>
      </c>
    </row>
    <row r="44" spans="1:16" ht="14.7" thickBot="1" x14ac:dyDescent="0.6">
      <c r="A44" s="34">
        <v>3</v>
      </c>
      <c r="B44" s="66" t="s">
        <v>126</v>
      </c>
      <c r="C44" s="67" t="s">
        <v>127</v>
      </c>
      <c r="D44" s="67" t="s">
        <v>122</v>
      </c>
      <c r="E44" s="66">
        <v>180</v>
      </c>
      <c r="F44" s="60">
        <v>10</v>
      </c>
      <c r="G44" s="61">
        <v>35</v>
      </c>
      <c r="H44" s="62">
        <v>0</v>
      </c>
      <c r="I44" s="61"/>
      <c r="J44" s="61"/>
      <c r="K44" s="62"/>
      <c r="L44" s="34" t="str">
        <f t="shared" si="1"/>
        <v>DNF</v>
      </c>
      <c r="M44" s="63" t="str">
        <f t="shared" si="2"/>
        <v>DNF</v>
      </c>
      <c r="N44" s="63" t="str">
        <f t="shared" si="3"/>
        <v>DNF</v>
      </c>
      <c r="O44" s="34">
        <f t="shared" si="6"/>
        <v>1</v>
      </c>
      <c r="P44" s="34">
        <f t="shared" si="0"/>
        <v>28</v>
      </c>
    </row>
    <row r="45" spans="1:16" ht="14.7" thickBot="1" x14ac:dyDescent="0.6">
      <c r="A45" s="34">
        <v>3</v>
      </c>
      <c r="B45" s="66" t="s">
        <v>128</v>
      </c>
      <c r="C45" s="67" t="s">
        <v>129</v>
      </c>
      <c r="D45" s="67" t="s">
        <v>130</v>
      </c>
      <c r="E45" s="66">
        <v>333</v>
      </c>
      <c r="F45" s="60">
        <v>10</v>
      </c>
      <c r="G45" s="61">
        <v>35</v>
      </c>
      <c r="H45" s="62">
        <v>0</v>
      </c>
      <c r="I45" s="61"/>
      <c r="J45" s="61"/>
      <c r="K45" s="62"/>
      <c r="L45" s="34" t="str">
        <f t="shared" si="1"/>
        <v>DNF</v>
      </c>
      <c r="M45" s="63" t="str">
        <f t="shared" si="2"/>
        <v>DNF</v>
      </c>
      <c r="N45" s="63" t="str">
        <f t="shared" si="3"/>
        <v>DNF</v>
      </c>
      <c r="O45" s="34">
        <f t="shared" si="6"/>
        <v>1</v>
      </c>
      <c r="P45" s="34">
        <f t="shared" si="0"/>
        <v>28</v>
      </c>
    </row>
    <row r="46" spans="1:16" x14ac:dyDescent="0.55000000000000004">
      <c r="A46" s="34">
        <v>3</v>
      </c>
      <c r="B46" s="64"/>
      <c r="C46" s="64"/>
      <c r="D46" s="64"/>
      <c r="E46" s="74"/>
      <c r="F46" s="60"/>
      <c r="G46" s="61"/>
      <c r="H46" s="62"/>
      <c r="I46" s="61"/>
      <c r="J46" s="61"/>
      <c r="K46" s="62"/>
      <c r="L46" s="34" t="str">
        <f t="shared" si="1"/>
        <v/>
      </c>
      <c r="M46" s="63" t="str">
        <f t="shared" si="2"/>
        <v/>
      </c>
      <c r="N46" s="63" t="str">
        <f t="shared" si="3"/>
        <v/>
      </c>
      <c r="O46" s="34" t="str">
        <f t="shared" si="6"/>
        <v/>
      </c>
      <c r="P46" s="34" t="str">
        <f t="shared" si="0"/>
        <v/>
      </c>
    </row>
    <row r="47" spans="1:16" x14ac:dyDescent="0.55000000000000004">
      <c r="A47" s="34">
        <v>3</v>
      </c>
      <c r="B47" s="64"/>
      <c r="C47" s="64"/>
      <c r="D47" s="64"/>
      <c r="E47" s="74"/>
      <c r="F47" s="60"/>
      <c r="G47" s="61"/>
      <c r="H47" s="61"/>
      <c r="I47" s="60"/>
      <c r="J47" s="61"/>
      <c r="K47" s="61"/>
      <c r="L47" s="34" t="str">
        <f t="shared" si="1"/>
        <v/>
      </c>
      <c r="M47" s="63" t="str">
        <f t="shared" si="2"/>
        <v/>
      </c>
      <c r="N47" s="63" t="str">
        <f t="shared" si="3"/>
        <v/>
      </c>
      <c r="O47" s="34" t="str">
        <f t="shared" si="6"/>
        <v/>
      </c>
      <c r="P47" s="34" t="str">
        <f t="shared" si="0"/>
        <v/>
      </c>
    </row>
    <row r="48" spans="1:16" x14ac:dyDescent="0.55000000000000004">
      <c r="A48" s="34">
        <v>3</v>
      </c>
      <c r="B48" s="64"/>
      <c r="C48" s="64"/>
      <c r="D48" s="64"/>
      <c r="E48" s="74"/>
      <c r="F48" s="60"/>
      <c r="G48" s="61"/>
      <c r="H48" s="61"/>
      <c r="I48" s="60"/>
      <c r="J48" s="61"/>
      <c r="K48" s="61"/>
      <c r="L48" s="34" t="str">
        <f t="shared" si="1"/>
        <v/>
      </c>
      <c r="M48" s="63" t="str">
        <f t="shared" si="2"/>
        <v/>
      </c>
      <c r="N48" s="63" t="str">
        <f t="shared" si="3"/>
        <v/>
      </c>
      <c r="O48" s="34" t="str">
        <f t="shared" si="6"/>
        <v/>
      </c>
      <c r="P48" s="34" t="str">
        <f t="shared" si="0"/>
        <v/>
      </c>
    </row>
    <row r="49" spans="1:16" x14ac:dyDescent="0.55000000000000004">
      <c r="A49" s="34">
        <v>3</v>
      </c>
      <c r="B49" s="64"/>
      <c r="C49" s="64"/>
      <c r="D49" s="64"/>
      <c r="E49" s="74"/>
      <c r="F49" s="60"/>
      <c r="G49" s="61"/>
      <c r="H49" s="61"/>
      <c r="I49" s="60"/>
      <c r="J49" s="61"/>
      <c r="K49" s="61"/>
      <c r="L49" s="34" t="str">
        <f t="shared" si="1"/>
        <v/>
      </c>
      <c r="M49" s="63" t="str">
        <f t="shared" si="2"/>
        <v/>
      </c>
      <c r="N49" s="63" t="str">
        <f t="shared" si="3"/>
        <v/>
      </c>
      <c r="O49" s="34" t="str">
        <f t="shared" si="6"/>
        <v/>
      </c>
      <c r="P49" s="34" t="str">
        <f t="shared" si="0"/>
        <v/>
      </c>
    </row>
    <row r="50" spans="1:16" x14ac:dyDescent="0.55000000000000004">
      <c r="A50" s="34">
        <v>3</v>
      </c>
      <c r="B50" s="64"/>
      <c r="C50" s="64"/>
      <c r="D50" s="64"/>
      <c r="E50" s="74"/>
      <c r="F50" s="60"/>
      <c r="G50" s="61"/>
      <c r="H50" s="61"/>
      <c r="I50" s="60"/>
      <c r="J50" s="61"/>
      <c r="K50" s="61"/>
      <c r="L50" s="34" t="str">
        <f t="shared" si="1"/>
        <v/>
      </c>
      <c r="M50" s="63" t="str">
        <f t="shared" si="2"/>
        <v/>
      </c>
      <c r="N50" s="63" t="str">
        <f t="shared" si="3"/>
        <v/>
      </c>
      <c r="O50" s="34" t="str">
        <f t="shared" si="6"/>
        <v/>
      </c>
      <c r="P50" s="34" t="str">
        <f t="shared" si="0"/>
        <v/>
      </c>
    </row>
    <row r="51" spans="1:16" x14ac:dyDescent="0.55000000000000004">
      <c r="A51" s="34">
        <v>3</v>
      </c>
      <c r="B51" s="64"/>
      <c r="C51" s="64"/>
      <c r="D51" s="64"/>
      <c r="E51" s="74"/>
      <c r="F51" s="60"/>
      <c r="G51" s="61"/>
      <c r="H51" s="61"/>
      <c r="I51" s="60"/>
      <c r="J51" s="61"/>
      <c r="K51" s="61"/>
      <c r="L51" s="34" t="str">
        <f t="shared" si="1"/>
        <v/>
      </c>
      <c r="M51" s="63" t="str">
        <f t="shared" si="2"/>
        <v/>
      </c>
      <c r="N51" s="63" t="str">
        <f t="shared" si="3"/>
        <v/>
      </c>
      <c r="O51" s="34" t="str">
        <f t="shared" si="6"/>
        <v/>
      </c>
      <c r="P51" s="34" t="str">
        <f t="shared" si="0"/>
        <v/>
      </c>
    </row>
    <row r="52" spans="1:16" x14ac:dyDescent="0.55000000000000004">
      <c r="A52" s="34">
        <v>3</v>
      </c>
      <c r="B52" s="64"/>
      <c r="C52" s="64"/>
      <c r="D52" s="64"/>
      <c r="E52" s="74"/>
      <c r="F52" s="60"/>
      <c r="G52" s="61"/>
      <c r="H52" s="61"/>
      <c r="I52" s="60"/>
      <c r="J52" s="61"/>
      <c r="K52" s="61"/>
      <c r="L52" s="34" t="str">
        <f t="shared" si="1"/>
        <v/>
      </c>
      <c r="M52" s="63" t="str">
        <f t="shared" si="2"/>
        <v/>
      </c>
      <c r="N52" s="63" t="str">
        <f t="shared" si="3"/>
        <v/>
      </c>
      <c r="O52" s="34" t="str">
        <f t="shared" si="6"/>
        <v/>
      </c>
      <c r="P52" s="34" t="str">
        <f t="shared" si="0"/>
        <v/>
      </c>
    </row>
    <row r="53" spans="1:16" x14ac:dyDescent="0.55000000000000004">
      <c r="A53" s="34">
        <v>3</v>
      </c>
      <c r="B53" s="64"/>
      <c r="C53" s="64"/>
      <c r="D53" s="64"/>
      <c r="E53" s="74"/>
      <c r="F53" s="76"/>
      <c r="G53" s="77"/>
      <c r="H53" s="77"/>
      <c r="I53" s="76"/>
      <c r="J53" s="77"/>
      <c r="K53" s="77"/>
      <c r="L53" s="34" t="str">
        <f t="shared" si="1"/>
        <v/>
      </c>
      <c r="M53" s="63" t="str">
        <f t="shared" si="2"/>
        <v/>
      </c>
      <c r="N53" s="63" t="str">
        <f t="shared" si="3"/>
        <v/>
      </c>
      <c r="O53" s="34" t="str">
        <f t="shared" si="6"/>
        <v/>
      </c>
      <c r="P53" s="34" t="str">
        <f t="shared" si="0"/>
        <v/>
      </c>
    </row>
  </sheetData>
  <mergeCells count="5">
    <mergeCell ref="A1:P1"/>
    <mergeCell ref="A2:P2"/>
    <mergeCell ref="A3:P3"/>
    <mergeCell ref="E4:F4"/>
    <mergeCell ref="G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C0A3-8BA5-4B2F-A8BF-28F4D5E583BD}">
  <dimension ref="A1:P46"/>
  <sheetViews>
    <sheetView topLeftCell="A4" workbookViewId="0">
      <selection activeCell="J36" sqref="J36"/>
    </sheetView>
  </sheetViews>
  <sheetFormatPr defaultRowHeight="14.4" x14ac:dyDescent="0.55000000000000004"/>
  <sheetData>
    <row r="1" spans="1:16" x14ac:dyDescent="0.55000000000000004">
      <c r="A1" s="105" t="s">
        <v>131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x14ac:dyDescent="0.55000000000000004">
      <c r="A2" s="106" t="s">
        <v>132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x14ac:dyDescent="0.55000000000000004">
      <c r="A3" s="107">
        <v>44282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x14ac:dyDescent="0.55000000000000004">
      <c r="A4" s="34"/>
      <c r="B4" s="40"/>
      <c r="C4" s="40"/>
      <c r="D4" s="40"/>
      <c r="E4" s="108" t="s">
        <v>29</v>
      </c>
      <c r="F4" s="108"/>
      <c r="G4" s="109" t="s">
        <v>2</v>
      </c>
      <c r="H4" s="109"/>
      <c r="I4" s="109"/>
      <c r="J4" s="41">
        <v>11.7</v>
      </c>
      <c r="K4" s="34" t="s">
        <v>3</v>
      </c>
      <c r="L4" s="34"/>
      <c r="M4" s="34"/>
      <c r="N4" s="34"/>
      <c r="O4" s="34"/>
      <c r="P4" s="34"/>
    </row>
    <row r="5" spans="1:16" x14ac:dyDescent="0.55000000000000004">
      <c r="A5" s="34"/>
      <c r="B5" s="40"/>
      <c r="C5" s="40"/>
      <c r="D5" s="40"/>
      <c r="E5" s="40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55000000000000004">
      <c r="A6" s="34"/>
      <c r="B6" s="40"/>
      <c r="C6" s="40"/>
      <c r="D6" s="40"/>
      <c r="E6" s="40"/>
      <c r="F6" s="43"/>
      <c r="G6" s="34" t="s">
        <v>4</v>
      </c>
      <c r="H6" s="44"/>
      <c r="I6" s="34"/>
      <c r="J6" s="34" t="s">
        <v>5</v>
      </c>
      <c r="K6" s="44"/>
      <c r="L6" s="34" t="s">
        <v>6</v>
      </c>
      <c r="M6" s="34" t="s">
        <v>7</v>
      </c>
      <c r="N6" s="34" t="s">
        <v>8</v>
      </c>
      <c r="O6" s="34" t="s">
        <v>9</v>
      </c>
      <c r="P6" s="34" t="s">
        <v>9</v>
      </c>
    </row>
    <row r="7" spans="1:16" x14ac:dyDescent="0.55000000000000004">
      <c r="A7" s="45" t="s">
        <v>10</v>
      </c>
      <c r="B7" s="46" t="s">
        <v>11</v>
      </c>
      <c r="C7" s="46" t="s">
        <v>12</v>
      </c>
      <c r="D7" s="46" t="s">
        <v>13</v>
      </c>
      <c r="E7" s="46" t="s">
        <v>14</v>
      </c>
      <c r="F7" s="48" t="s">
        <v>15</v>
      </c>
      <c r="G7" s="45" t="s">
        <v>16</v>
      </c>
      <c r="H7" s="49" t="s">
        <v>17</v>
      </c>
      <c r="I7" s="45" t="s">
        <v>15</v>
      </c>
      <c r="J7" s="45" t="s">
        <v>16</v>
      </c>
      <c r="K7" s="49" t="s">
        <v>17</v>
      </c>
      <c r="L7" s="45" t="s">
        <v>18</v>
      </c>
      <c r="M7" s="45" t="s">
        <v>18</v>
      </c>
      <c r="N7" s="45" t="s">
        <v>18</v>
      </c>
      <c r="O7" s="45" t="s">
        <v>10</v>
      </c>
      <c r="P7" s="45" t="s">
        <v>19</v>
      </c>
    </row>
    <row r="8" spans="1:16" x14ac:dyDescent="0.55000000000000004">
      <c r="A8" s="50"/>
      <c r="B8" s="51"/>
      <c r="C8" s="51"/>
      <c r="D8" s="51"/>
      <c r="E8" s="51"/>
      <c r="F8" s="53"/>
      <c r="G8" s="54"/>
      <c r="H8" s="55"/>
      <c r="I8" s="54"/>
      <c r="J8" s="54"/>
      <c r="K8" s="55"/>
      <c r="L8" s="50"/>
      <c r="M8" s="56"/>
      <c r="N8" s="56"/>
      <c r="O8" s="50"/>
      <c r="P8" s="50"/>
    </row>
    <row r="9" spans="1:16" x14ac:dyDescent="0.55000000000000004">
      <c r="A9" s="34">
        <v>1</v>
      </c>
      <c r="B9" s="64" t="s">
        <v>48</v>
      </c>
      <c r="C9" s="64" t="s">
        <v>49</v>
      </c>
      <c r="D9" s="64" t="s">
        <v>133</v>
      </c>
      <c r="E9" s="64">
        <v>72</v>
      </c>
      <c r="F9" s="60">
        <v>11</v>
      </c>
      <c r="G9" s="61">
        <v>15</v>
      </c>
      <c r="H9" s="62">
        <v>0</v>
      </c>
      <c r="I9" s="61">
        <v>13</v>
      </c>
      <c r="J9" s="61">
        <v>49</v>
      </c>
      <c r="K9" s="62">
        <v>39</v>
      </c>
      <c r="L9" s="34">
        <f t="shared" ref="L9:L44" si="0">IF(B9="","",IF(F9="","DNC",IF(I9="","DNF",I9*3600+J9*60+K9-(F9*3600+G9*60+H9))))</f>
        <v>9279</v>
      </c>
      <c r="M9" s="63">
        <f t="shared" ref="M9:M44" si="1">IF(B9="","",IF(F9="","DNC",IF(I9="","DNF",E9*$J$4)))</f>
        <v>842.4</v>
      </c>
      <c r="N9" s="63">
        <f t="shared" ref="N9:N44" si="2">IF(B9="","",IF(F9="","DNC",IF(I9="","DNF",L9-M9)))</f>
        <v>8436.6</v>
      </c>
      <c r="O9" s="34">
        <f>IF($B9&lt;&gt;0,IF($N9="DNC",(COUNTA($B$9:$B$20)+1),IF($N9="DNF",(COUNTA($I$9:$I$20)+1),RANK($N9,$N$9:$N$20,1))),"")</f>
        <v>1</v>
      </c>
      <c r="P9" s="34">
        <f>IF($B9&lt;&gt;0,IF($N9="DNC",COUNTA($B$9:$B$44)+1,IF($N9="DNF",COUNTA($I$9:$I$44)+1,RANK($N9,$N$9:$N$44,1))),"")</f>
        <v>1</v>
      </c>
    </row>
    <row r="10" spans="1:16" x14ac:dyDescent="0.55000000000000004">
      <c r="A10" s="34">
        <v>1</v>
      </c>
      <c r="B10" s="64" t="s">
        <v>55</v>
      </c>
      <c r="C10" s="64" t="s">
        <v>56</v>
      </c>
      <c r="D10" s="64" t="s">
        <v>133</v>
      </c>
      <c r="E10" s="64">
        <v>72</v>
      </c>
      <c r="F10" s="60">
        <v>11</v>
      </c>
      <c r="G10" s="61">
        <v>15</v>
      </c>
      <c r="H10" s="62">
        <v>0</v>
      </c>
      <c r="I10" s="61">
        <v>14</v>
      </c>
      <c r="J10" s="61">
        <v>42</v>
      </c>
      <c r="K10" s="62">
        <v>20</v>
      </c>
      <c r="L10" s="34">
        <f t="shared" si="0"/>
        <v>12440</v>
      </c>
      <c r="M10" s="63">
        <f t="shared" si="1"/>
        <v>842.4</v>
      </c>
      <c r="N10" s="63">
        <f t="shared" si="2"/>
        <v>11597.6</v>
      </c>
      <c r="O10" s="34">
        <f t="shared" ref="O10:O20" si="3">IF($B10&lt;&gt;0,IF($N10="DNC",(COUNTA($B$9:$B$20)+1),IF($N10="DNF",(COUNTA($I$9:$I$20)+1),RANK($N10,$N$9:$N$20,1))),"")</f>
        <v>2</v>
      </c>
      <c r="P10" s="34">
        <f t="shared" ref="P10:P44" si="4">IF($B10&lt;&gt;0,IF($N10="DNC",COUNTA($B$9:$B$44)+1,IF($N10="DNF",COUNTA($I$9:$I$44)+1,RANK($N10,$N$9:$N$44,1))),"")</f>
        <v>3</v>
      </c>
    </row>
    <row r="11" spans="1:16" x14ac:dyDescent="0.55000000000000004">
      <c r="A11" s="34">
        <v>1</v>
      </c>
      <c r="B11" s="64" t="s">
        <v>67</v>
      </c>
      <c r="C11" s="64" t="s">
        <v>68</v>
      </c>
      <c r="D11" s="64" t="s">
        <v>69</v>
      </c>
      <c r="E11" s="64">
        <v>75</v>
      </c>
      <c r="F11" s="60">
        <v>11</v>
      </c>
      <c r="G11" s="61">
        <v>15</v>
      </c>
      <c r="H11" s="62">
        <v>0</v>
      </c>
      <c r="I11" s="61">
        <v>15</v>
      </c>
      <c r="J11" s="61">
        <v>3</v>
      </c>
      <c r="K11" s="62">
        <v>20</v>
      </c>
      <c r="L11" s="34">
        <f t="shared" si="0"/>
        <v>13700</v>
      </c>
      <c r="M11" s="63">
        <f t="shared" si="1"/>
        <v>877.5</v>
      </c>
      <c r="N11" s="63">
        <f t="shared" si="2"/>
        <v>12822.5</v>
      </c>
      <c r="O11" s="34">
        <f t="shared" si="3"/>
        <v>3</v>
      </c>
      <c r="P11" s="34">
        <f t="shared" si="4"/>
        <v>5</v>
      </c>
    </row>
    <row r="12" spans="1:16" x14ac:dyDescent="0.55000000000000004">
      <c r="A12" s="34">
        <v>1</v>
      </c>
      <c r="B12" s="64" t="s">
        <v>61</v>
      </c>
      <c r="C12" s="64" t="s">
        <v>62</v>
      </c>
      <c r="D12" s="64" t="s">
        <v>63</v>
      </c>
      <c r="E12" s="64">
        <v>105</v>
      </c>
      <c r="F12" s="60">
        <v>11</v>
      </c>
      <c r="G12" s="61">
        <v>15</v>
      </c>
      <c r="H12" s="62">
        <v>0</v>
      </c>
      <c r="I12" s="61">
        <v>15</v>
      </c>
      <c r="J12" s="61">
        <v>12</v>
      </c>
      <c r="K12" s="62">
        <v>27</v>
      </c>
      <c r="L12" s="34">
        <f t="shared" si="0"/>
        <v>14247</v>
      </c>
      <c r="M12" s="63">
        <f t="shared" si="1"/>
        <v>1228.5</v>
      </c>
      <c r="N12" s="63">
        <f t="shared" si="2"/>
        <v>13018.5</v>
      </c>
      <c r="O12" s="34">
        <f t="shared" si="3"/>
        <v>4</v>
      </c>
      <c r="P12" s="34">
        <f t="shared" si="4"/>
        <v>7</v>
      </c>
    </row>
    <row r="13" spans="1:16" x14ac:dyDescent="0.55000000000000004">
      <c r="A13" s="34">
        <v>1</v>
      </c>
      <c r="B13" s="64" t="s">
        <v>64</v>
      </c>
      <c r="C13" s="40" t="s">
        <v>65</v>
      </c>
      <c r="D13" s="64" t="s">
        <v>66</v>
      </c>
      <c r="E13" s="64">
        <v>105</v>
      </c>
      <c r="F13" s="60">
        <v>11</v>
      </c>
      <c r="G13" s="61">
        <v>15</v>
      </c>
      <c r="H13" s="62">
        <v>0</v>
      </c>
      <c r="I13" s="61">
        <v>15</v>
      </c>
      <c r="J13" s="61">
        <v>25</v>
      </c>
      <c r="K13" s="62">
        <v>37</v>
      </c>
      <c r="L13" s="34">
        <f t="shared" si="0"/>
        <v>15037</v>
      </c>
      <c r="M13" s="63">
        <f t="shared" si="1"/>
        <v>1228.5</v>
      </c>
      <c r="N13" s="63">
        <f t="shared" si="2"/>
        <v>13808.5</v>
      </c>
      <c r="O13" s="34">
        <f t="shared" si="3"/>
        <v>5</v>
      </c>
      <c r="P13" s="34">
        <f t="shared" si="4"/>
        <v>9</v>
      </c>
    </row>
    <row r="14" spans="1:16" x14ac:dyDescent="0.55000000000000004">
      <c r="A14" s="34">
        <v>1</v>
      </c>
      <c r="B14" s="64"/>
      <c r="C14" s="40"/>
      <c r="D14" s="64"/>
      <c r="E14" s="64"/>
      <c r="F14" s="60"/>
      <c r="G14" s="61"/>
      <c r="H14" s="62"/>
      <c r="I14" s="61"/>
      <c r="J14" s="61"/>
      <c r="K14" s="62"/>
      <c r="L14" s="34" t="str">
        <f t="shared" si="0"/>
        <v/>
      </c>
      <c r="M14" s="63" t="str">
        <f t="shared" si="1"/>
        <v/>
      </c>
      <c r="N14" s="63" t="str">
        <f t="shared" si="2"/>
        <v/>
      </c>
      <c r="O14" s="34" t="str">
        <f t="shared" si="3"/>
        <v/>
      </c>
      <c r="P14" s="34" t="str">
        <f t="shared" si="4"/>
        <v/>
      </c>
    </row>
    <row r="15" spans="1:16" x14ac:dyDescent="0.55000000000000004">
      <c r="A15" s="34">
        <v>1</v>
      </c>
      <c r="B15" s="64"/>
      <c r="C15" s="40"/>
      <c r="D15" s="64"/>
      <c r="E15" s="64"/>
      <c r="F15" s="60"/>
      <c r="G15" s="61"/>
      <c r="H15" s="62"/>
      <c r="I15" s="61"/>
      <c r="J15" s="61"/>
      <c r="K15" s="62"/>
      <c r="L15" s="34" t="str">
        <f t="shared" si="0"/>
        <v/>
      </c>
      <c r="M15" s="63" t="str">
        <f t="shared" si="1"/>
        <v/>
      </c>
      <c r="N15" s="63" t="str">
        <f t="shared" si="2"/>
        <v/>
      </c>
      <c r="O15" s="34" t="str">
        <f t="shared" si="3"/>
        <v/>
      </c>
      <c r="P15" s="34" t="str">
        <f t="shared" si="4"/>
        <v/>
      </c>
    </row>
    <row r="16" spans="1:16" x14ac:dyDescent="0.55000000000000004">
      <c r="A16" s="34">
        <v>1</v>
      </c>
      <c r="B16" s="64"/>
      <c r="C16" s="40"/>
      <c r="D16" s="64"/>
      <c r="E16" s="64"/>
      <c r="F16" s="60"/>
      <c r="G16" s="61"/>
      <c r="H16" s="62"/>
      <c r="I16" s="61"/>
      <c r="J16" s="61"/>
      <c r="K16" s="62"/>
      <c r="L16" s="34" t="str">
        <f t="shared" si="0"/>
        <v/>
      </c>
      <c r="M16" s="63" t="str">
        <f t="shared" si="1"/>
        <v/>
      </c>
      <c r="N16" s="63" t="str">
        <f t="shared" si="2"/>
        <v/>
      </c>
      <c r="O16" s="34" t="str">
        <f t="shared" si="3"/>
        <v/>
      </c>
      <c r="P16" s="34" t="str">
        <f t="shared" si="4"/>
        <v/>
      </c>
    </row>
    <row r="17" spans="1:16" x14ac:dyDescent="0.55000000000000004">
      <c r="A17" s="34">
        <v>1</v>
      </c>
      <c r="B17" s="64"/>
      <c r="C17" s="40"/>
      <c r="D17" s="64"/>
      <c r="E17" s="64"/>
      <c r="F17" s="60"/>
      <c r="G17" s="61"/>
      <c r="H17" s="62"/>
      <c r="I17" s="61"/>
      <c r="J17" s="61"/>
      <c r="K17" s="62"/>
      <c r="L17" s="34" t="str">
        <f t="shared" si="0"/>
        <v/>
      </c>
      <c r="M17" s="63" t="str">
        <f t="shared" si="1"/>
        <v/>
      </c>
      <c r="N17" s="63" t="str">
        <f t="shared" si="2"/>
        <v/>
      </c>
      <c r="O17" s="34" t="str">
        <f t="shared" si="3"/>
        <v/>
      </c>
      <c r="P17" s="34" t="str">
        <f t="shared" si="4"/>
        <v/>
      </c>
    </row>
    <row r="18" spans="1:16" x14ac:dyDescent="0.55000000000000004">
      <c r="A18" s="34">
        <v>1</v>
      </c>
      <c r="B18" s="64"/>
      <c r="C18" s="64"/>
      <c r="D18" s="64"/>
      <c r="E18" s="64"/>
      <c r="F18" s="60"/>
      <c r="G18" s="61"/>
      <c r="H18" s="62"/>
      <c r="I18" s="61"/>
      <c r="J18" s="61"/>
      <c r="K18" s="62"/>
      <c r="L18" s="34" t="str">
        <f t="shared" si="0"/>
        <v/>
      </c>
      <c r="M18" s="63" t="str">
        <f t="shared" si="1"/>
        <v/>
      </c>
      <c r="N18" s="63" t="str">
        <f t="shared" si="2"/>
        <v/>
      </c>
      <c r="O18" s="34" t="str">
        <f t="shared" si="3"/>
        <v/>
      </c>
      <c r="P18" s="34" t="str">
        <f t="shared" si="4"/>
        <v/>
      </c>
    </row>
    <row r="19" spans="1:16" x14ac:dyDescent="0.55000000000000004">
      <c r="A19" s="34">
        <v>1</v>
      </c>
      <c r="B19" s="64"/>
      <c r="C19" s="64"/>
      <c r="D19" s="64"/>
      <c r="E19" s="64"/>
      <c r="F19" s="60"/>
      <c r="G19" s="61"/>
      <c r="H19" s="62"/>
      <c r="I19" s="61"/>
      <c r="J19" s="61"/>
      <c r="K19" s="62"/>
      <c r="L19" s="34" t="str">
        <f t="shared" si="0"/>
        <v/>
      </c>
      <c r="M19" s="63" t="str">
        <f t="shared" si="1"/>
        <v/>
      </c>
      <c r="N19" s="63" t="str">
        <f t="shared" si="2"/>
        <v/>
      </c>
      <c r="O19" s="34" t="str">
        <f t="shared" si="3"/>
        <v/>
      </c>
      <c r="P19" s="34" t="str">
        <f t="shared" si="4"/>
        <v/>
      </c>
    </row>
    <row r="20" spans="1:16" ht="14.7" thickBot="1" x14ac:dyDescent="0.6">
      <c r="A20" s="35"/>
      <c r="B20" s="68"/>
      <c r="C20" s="68"/>
      <c r="D20" s="68"/>
      <c r="E20" s="78"/>
      <c r="F20" s="70"/>
      <c r="G20" s="70"/>
      <c r="H20" s="71"/>
      <c r="I20" s="70"/>
      <c r="J20" s="70"/>
      <c r="K20" s="71"/>
      <c r="L20" s="35" t="str">
        <f t="shared" si="0"/>
        <v/>
      </c>
      <c r="M20" s="73" t="str">
        <f t="shared" si="1"/>
        <v/>
      </c>
      <c r="N20" s="73" t="str">
        <f t="shared" si="2"/>
        <v/>
      </c>
      <c r="O20" s="35" t="str">
        <f t="shared" si="3"/>
        <v/>
      </c>
      <c r="P20" s="35" t="str">
        <f t="shared" si="4"/>
        <v/>
      </c>
    </row>
    <row r="21" spans="1:16" x14ac:dyDescent="0.55000000000000004">
      <c r="A21" s="34">
        <v>2</v>
      </c>
      <c r="B21" s="64" t="s">
        <v>134</v>
      </c>
      <c r="C21" s="64" t="s">
        <v>135</v>
      </c>
      <c r="D21" s="64" t="s">
        <v>136</v>
      </c>
      <c r="E21" s="64">
        <v>129</v>
      </c>
      <c r="F21" s="60">
        <v>11</v>
      </c>
      <c r="G21" s="61">
        <v>10</v>
      </c>
      <c r="H21" s="62">
        <v>0</v>
      </c>
      <c r="I21" s="61">
        <v>14</v>
      </c>
      <c r="J21" s="61">
        <v>22</v>
      </c>
      <c r="K21" s="62">
        <v>58</v>
      </c>
      <c r="L21" s="34">
        <f t="shared" si="0"/>
        <v>11578</v>
      </c>
      <c r="M21" s="63">
        <f t="shared" si="1"/>
        <v>1509.3</v>
      </c>
      <c r="N21" s="63">
        <f t="shared" si="2"/>
        <v>10068.700000000001</v>
      </c>
      <c r="O21" s="34">
        <f>IF($B21&lt;&gt;0,IF($N21="DNC",(COUNTA($B$21:$B$32)+1),IF($N21="DNF",(COUNTA($I$21:$I$32)+1),RANK($N21,$N$21:$N$32,1))),"")</f>
        <v>1</v>
      </c>
      <c r="P21" s="34">
        <f t="shared" si="4"/>
        <v>2</v>
      </c>
    </row>
    <row r="22" spans="1:16" x14ac:dyDescent="0.55000000000000004">
      <c r="A22" s="34">
        <v>2</v>
      </c>
      <c r="B22" s="64" t="s">
        <v>93</v>
      </c>
      <c r="C22" s="64" t="s">
        <v>94</v>
      </c>
      <c r="D22" s="64" t="s">
        <v>137</v>
      </c>
      <c r="E22" s="64">
        <v>132</v>
      </c>
      <c r="F22" s="60">
        <v>11</v>
      </c>
      <c r="G22" s="61">
        <v>10</v>
      </c>
      <c r="H22" s="62">
        <v>0</v>
      </c>
      <c r="I22" s="61">
        <v>15</v>
      </c>
      <c r="J22" s="61">
        <v>2</v>
      </c>
      <c r="K22" s="62">
        <v>40</v>
      </c>
      <c r="L22" s="34">
        <f t="shared" si="0"/>
        <v>13960</v>
      </c>
      <c r="M22" s="63">
        <f t="shared" si="1"/>
        <v>1544.3999999999999</v>
      </c>
      <c r="N22" s="63">
        <f t="shared" si="2"/>
        <v>12415.6</v>
      </c>
      <c r="O22" s="34">
        <f t="shared" ref="O22:O32" si="5">IF($B22&lt;&gt;0,IF($N22="DNC",(COUNTA($B$21:$B$32)+1),IF($N22="DNF",(COUNTA($I$21:$I$32)+1),RANK($N22,$N$21:$N$32,1))),"")</f>
        <v>2</v>
      </c>
      <c r="P22" s="34">
        <f t="shared" si="4"/>
        <v>4</v>
      </c>
    </row>
    <row r="23" spans="1:16" x14ac:dyDescent="0.55000000000000004">
      <c r="A23" s="34">
        <v>2</v>
      </c>
      <c r="B23" s="64" t="s">
        <v>87</v>
      </c>
      <c r="C23" s="64" t="s">
        <v>88</v>
      </c>
      <c r="D23" s="64" t="s">
        <v>138</v>
      </c>
      <c r="E23" s="64">
        <v>198</v>
      </c>
      <c r="F23" s="60">
        <v>11</v>
      </c>
      <c r="G23" s="61">
        <v>10</v>
      </c>
      <c r="H23" s="62">
        <v>0</v>
      </c>
      <c r="I23" s="61">
        <v>15</v>
      </c>
      <c r="J23" s="61">
        <v>25</v>
      </c>
      <c r="K23" s="62">
        <v>11</v>
      </c>
      <c r="L23" s="34">
        <f t="shared" si="0"/>
        <v>15311</v>
      </c>
      <c r="M23" s="63">
        <f t="shared" si="1"/>
        <v>2316.6</v>
      </c>
      <c r="N23" s="63">
        <f t="shared" si="2"/>
        <v>12994.4</v>
      </c>
      <c r="O23" s="34">
        <f t="shared" si="5"/>
        <v>3</v>
      </c>
      <c r="P23" s="34">
        <f t="shared" si="4"/>
        <v>6</v>
      </c>
    </row>
    <row r="24" spans="1:16" x14ac:dyDescent="0.55000000000000004">
      <c r="A24" s="34">
        <v>2</v>
      </c>
      <c r="B24" s="64" t="s">
        <v>139</v>
      </c>
      <c r="C24" s="79" t="s">
        <v>140</v>
      </c>
      <c r="D24" s="79" t="s">
        <v>138</v>
      </c>
      <c r="E24" s="64">
        <v>201</v>
      </c>
      <c r="F24" s="60">
        <v>11</v>
      </c>
      <c r="G24" s="61">
        <v>10</v>
      </c>
      <c r="H24" s="62">
        <v>0</v>
      </c>
      <c r="I24" s="61">
        <v>15</v>
      </c>
      <c r="J24" s="61">
        <v>26</v>
      </c>
      <c r="K24" s="62">
        <v>33</v>
      </c>
      <c r="L24" s="34">
        <f t="shared" si="0"/>
        <v>15393</v>
      </c>
      <c r="M24" s="63">
        <f t="shared" si="1"/>
        <v>2351.6999999999998</v>
      </c>
      <c r="N24" s="63">
        <f t="shared" si="2"/>
        <v>13041.3</v>
      </c>
      <c r="O24" s="34">
        <f t="shared" si="5"/>
        <v>4</v>
      </c>
      <c r="P24" s="34">
        <f t="shared" si="4"/>
        <v>8</v>
      </c>
    </row>
    <row r="25" spans="1:16" x14ac:dyDescent="0.55000000000000004">
      <c r="A25" s="34">
        <v>2</v>
      </c>
      <c r="B25" s="64" t="s">
        <v>141</v>
      </c>
      <c r="C25" s="64" t="s">
        <v>142</v>
      </c>
      <c r="D25" s="64" t="s">
        <v>101</v>
      </c>
      <c r="E25" s="64">
        <v>156</v>
      </c>
      <c r="F25" s="60">
        <v>11</v>
      </c>
      <c r="G25" s="61">
        <v>10</v>
      </c>
      <c r="H25" s="62">
        <v>0</v>
      </c>
      <c r="I25" s="61">
        <v>15</v>
      </c>
      <c r="J25" s="61">
        <v>57</v>
      </c>
      <c r="K25" s="62">
        <v>16</v>
      </c>
      <c r="L25" s="34">
        <f t="shared" si="0"/>
        <v>17236</v>
      </c>
      <c r="M25" s="63">
        <f t="shared" si="1"/>
        <v>1825.1999999999998</v>
      </c>
      <c r="N25" s="63">
        <f t="shared" si="2"/>
        <v>15410.8</v>
      </c>
      <c r="O25" s="34">
        <f t="shared" si="5"/>
        <v>5</v>
      </c>
      <c r="P25" s="34">
        <f t="shared" si="4"/>
        <v>10</v>
      </c>
    </row>
    <row r="26" spans="1:16" x14ac:dyDescent="0.55000000000000004">
      <c r="A26" s="34">
        <v>2</v>
      </c>
      <c r="B26" s="64" t="s">
        <v>96</v>
      </c>
      <c r="C26" s="64" t="s">
        <v>97</v>
      </c>
      <c r="D26" s="64" t="s">
        <v>143</v>
      </c>
      <c r="E26" s="64">
        <v>204</v>
      </c>
      <c r="F26" s="60">
        <v>11</v>
      </c>
      <c r="G26" s="61">
        <v>10</v>
      </c>
      <c r="H26" s="62">
        <v>0</v>
      </c>
      <c r="I26" s="61">
        <v>16</v>
      </c>
      <c r="J26" s="61">
        <v>31</v>
      </c>
      <c r="K26" s="62">
        <v>13</v>
      </c>
      <c r="L26" s="34">
        <f t="shared" si="0"/>
        <v>19273</v>
      </c>
      <c r="M26" s="63">
        <f t="shared" si="1"/>
        <v>2386.7999999999997</v>
      </c>
      <c r="N26" s="63">
        <f t="shared" si="2"/>
        <v>16886.2</v>
      </c>
      <c r="O26" s="34">
        <f t="shared" si="5"/>
        <v>6</v>
      </c>
      <c r="P26" s="34">
        <f t="shared" si="4"/>
        <v>11</v>
      </c>
    </row>
    <row r="27" spans="1:16" x14ac:dyDescent="0.55000000000000004">
      <c r="A27" s="34">
        <v>2</v>
      </c>
      <c r="B27" s="64"/>
      <c r="C27" s="64"/>
      <c r="D27" s="64"/>
      <c r="E27" s="80"/>
      <c r="F27" s="61"/>
      <c r="G27" s="61"/>
      <c r="H27" s="62"/>
      <c r="I27" s="61"/>
      <c r="J27" s="61"/>
      <c r="K27" s="62"/>
      <c r="L27" s="34" t="str">
        <f t="shared" si="0"/>
        <v/>
      </c>
      <c r="M27" s="63" t="str">
        <f t="shared" si="1"/>
        <v/>
      </c>
      <c r="N27" s="63" t="str">
        <f t="shared" si="2"/>
        <v/>
      </c>
      <c r="O27" s="34" t="str">
        <f t="shared" si="5"/>
        <v/>
      </c>
      <c r="P27" s="34" t="str">
        <f t="shared" si="4"/>
        <v/>
      </c>
    </row>
    <row r="28" spans="1:16" x14ac:dyDescent="0.55000000000000004">
      <c r="A28" s="34">
        <v>2</v>
      </c>
      <c r="B28" s="64"/>
      <c r="C28" s="64"/>
      <c r="D28" s="64"/>
      <c r="E28" s="80"/>
      <c r="F28" s="61"/>
      <c r="G28" s="61"/>
      <c r="H28" s="62"/>
      <c r="I28" s="61"/>
      <c r="J28" s="61"/>
      <c r="K28" s="62"/>
      <c r="L28" s="34" t="str">
        <f t="shared" si="0"/>
        <v/>
      </c>
      <c r="M28" s="63" t="str">
        <f t="shared" si="1"/>
        <v/>
      </c>
      <c r="N28" s="63" t="str">
        <f t="shared" si="2"/>
        <v/>
      </c>
      <c r="O28" s="34" t="str">
        <f t="shared" si="5"/>
        <v/>
      </c>
      <c r="P28" s="34" t="str">
        <f t="shared" si="4"/>
        <v/>
      </c>
    </row>
    <row r="29" spans="1:16" x14ac:dyDescent="0.55000000000000004">
      <c r="A29" s="34">
        <v>2</v>
      </c>
      <c r="B29" s="64"/>
      <c r="C29" s="64"/>
      <c r="D29" s="64"/>
      <c r="E29" s="80"/>
      <c r="F29" s="61"/>
      <c r="G29" s="61"/>
      <c r="H29" s="62"/>
      <c r="I29" s="61"/>
      <c r="J29" s="61"/>
      <c r="K29" s="62"/>
      <c r="L29" s="34" t="str">
        <f t="shared" si="0"/>
        <v/>
      </c>
      <c r="M29" s="63" t="str">
        <f t="shared" si="1"/>
        <v/>
      </c>
      <c r="N29" s="63" t="str">
        <f t="shared" si="2"/>
        <v/>
      </c>
      <c r="O29" s="34" t="str">
        <f t="shared" si="5"/>
        <v/>
      </c>
      <c r="P29" s="34" t="str">
        <f t="shared" si="4"/>
        <v/>
      </c>
    </row>
    <row r="30" spans="1:16" x14ac:dyDescent="0.55000000000000004">
      <c r="A30" s="34">
        <v>2</v>
      </c>
      <c r="B30" s="64"/>
      <c r="C30" s="64"/>
      <c r="D30" s="64"/>
      <c r="E30" s="80"/>
      <c r="F30" s="61"/>
      <c r="G30" s="61"/>
      <c r="H30" s="62"/>
      <c r="I30" s="61"/>
      <c r="J30" s="61"/>
      <c r="K30" s="62"/>
      <c r="L30" s="34" t="str">
        <f t="shared" si="0"/>
        <v/>
      </c>
      <c r="M30" s="63" t="str">
        <f t="shared" si="1"/>
        <v/>
      </c>
      <c r="N30" s="63" t="str">
        <f t="shared" si="2"/>
        <v/>
      </c>
      <c r="O30" s="34" t="str">
        <f t="shared" si="5"/>
        <v/>
      </c>
      <c r="P30" s="34" t="str">
        <f t="shared" si="4"/>
        <v/>
      </c>
    </row>
    <row r="31" spans="1:16" x14ac:dyDescent="0.55000000000000004">
      <c r="A31" s="34">
        <v>2</v>
      </c>
      <c r="B31" s="64"/>
      <c r="C31" s="64"/>
      <c r="D31" s="64"/>
      <c r="E31" s="80"/>
      <c r="F31" s="61"/>
      <c r="G31" s="61"/>
      <c r="H31" s="62"/>
      <c r="I31" s="61"/>
      <c r="J31" s="61"/>
      <c r="K31" s="62"/>
      <c r="L31" s="34" t="str">
        <f t="shared" si="0"/>
        <v/>
      </c>
      <c r="M31" s="63" t="str">
        <f t="shared" si="1"/>
        <v/>
      </c>
      <c r="N31" s="63" t="str">
        <f t="shared" si="2"/>
        <v/>
      </c>
      <c r="O31" s="34" t="str">
        <f t="shared" si="5"/>
        <v/>
      </c>
      <c r="P31" s="34" t="str">
        <f t="shared" si="4"/>
        <v/>
      </c>
    </row>
    <row r="32" spans="1:16" ht="14.7" thickBot="1" x14ac:dyDescent="0.6">
      <c r="A32" s="35"/>
      <c r="B32" s="68"/>
      <c r="C32" s="81"/>
      <c r="D32" s="81"/>
      <c r="E32" s="78"/>
      <c r="F32" s="70"/>
      <c r="G32" s="70"/>
      <c r="H32" s="71"/>
      <c r="I32" s="70"/>
      <c r="J32" s="70"/>
      <c r="K32" s="71"/>
      <c r="L32" s="35" t="str">
        <f t="shared" si="0"/>
        <v/>
      </c>
      <c r="M32" s="73" t="str">
        <f t="shared" si="1"/>
        <v/>
      </c>
      <c r="N32" s="73" t="str">
        <f t="shared" si="2"/>
        <v/>
      </c>
      <c r="O32" s="35" t="str">
        <f t="shared" si="5"/>
        <v/>
      </c>
      <c r="P32" s="35" t="str">
        <f t="shared" si="4"/>
        <v/>
      </c>
    </row>
    <row r="33" spans="1:16" x14ac:dyDescent="0.55000000000000004">
      <c r="A33" s="34">
        <v>3</v>
      </c>
      <c r="B33" s="64" t="s">
        <v>144</v>
      </c>
      <c r="C33" s="64" t="s">
        <v>145</v>
      </c>
      <c r="D33" s="64" t="s">
        <v>146</v>
      </c>
      <c r="E33" s="64"/>
      <c r="F33" s="60">
        <v>11</v>
      </c>
      <c r="G33" s="61">
        <v>5</v>
      </c>
      <c r="H33" s="62">
        <v>0</v>
      </c>
      <c r="I33" s="61"/>
      <c r="J33" s="61"/>
      <c r="K33" s="62"/>
      <c r="L33" s="34" t="str">
        <f t="shared" si="0"/>
        <v>DNF</v>
      </c>
      <c r="M33" s="63" t="str">
        <f t="shared" si="1"/>
        <v>DNF</v>
      </c>
      <c r="N33" s="63" t="str">
        <f t="shared" si="2"/>
        <v>DNF</v>
      </c>
      <c r="O33" s="34">
        <f>IF($B33&lt;&gt;0,IF($N33="DNC",(COUNTA($B$33:$B$44)+1),IF($N33="DNF",(COUNTA($I$33:$I$44)+1),RANK($N33,$N$33:$N$44,1))),"")</f>
        <v>1</v>
      </c>
      <c r="P33" s="34">
        <f t="shared" si="4"/>
        <v>12</v>
      </c>
    </row>
    <row r="34" spans="1:16" x14ac:dyDescent="0.55000000000000004">
      <c r="A34" s="34">
        <v>3</v>
      </c>
      <c r="B34" s="64" t="s">
        <v>147</v>
      </c>
      <c r="C34" s="64" t="s">
        <v>148</v>
      </c>
      <c r="D34" s="64" t="s">
        <v>149</v>
      </c>
      <c r="E34" s="64"/>
      <c r="F34" s="60">
        <v>11</v>
      </c>
      <c r="G34" s="61">
        <v>5</v>
      </c>
      <c r="H34" s="62">
        <v>0</v>
      </c>
      <c r="I34" s="61"/>
      <c r="J34" s="61"/>
      <c r="K34" s="62"/>
      <c r="L34" s="34" t="str">
        <f t="shared" si="0"/>
        <v>DNF</v>
      </c>
      <c r="M34" s="63" t="str">
        <f t="shared" si="1"/>
        <v>DNF</v>
      </c>
      <c r="N34" s="63" t="str">
        <f t="shared" si="2"/>
        <v>DNF</v>
      </c>
      <c r="O34" s="34">
        <f t="shared" ref="O34:O44" si="6">IF($B34&lt;&gt;0,IF($N34="DNC",(COUNTA($B$33:$B$44)+1),IF($N34="DNF",(COUNTA($I$33:$I$44)+1),RANK($N34,$N$33:$N$44,1))),"")</f>
        <v>1</v>
      </c>
      <c r="P34" s="34">
        <f t="shared" si="4"/>
        <v>12</v>
      </c>
    </row>
    <row r="35" spans="1:16" x14ac:dyDescent="0.55000000000000004">
      <c r="A35" s="34">
        <v>3</v>
      </c>
      <c r="B35" s="64"/>
      <c r="C35" s="64"/>
      <c r="D35" s="64"/>
      <c r="E35" s="64"/>
      <c r="F35" s="60"/>
      <c r="G35" s="61"/>
      <c r="H35" s="62"/>
      <c r="I35" s="61"/>
      <c r="J35" s="61"/>
      <c r="K35" s="62"/>
      <c r="L35" s="34" t="str">
        <f t="shared" si="0"/>
        <v/>
      </c>
      <c r="M35" s="63" t="str">
        <f t="shared" si="1"/>
        <v/>
      </c>
      <c r="N35" s="63" t="str">
        <f t="shared" si="2"/>
        <v/>
      </c>
      <c r="O35" s="34" t="str">
        <f t="shared" si="6"/>
        <v/>
      </c>
      <c r="P35" s="34" t="str">
        <f t="shared" si="4"/>
        <v/>
      </c>
    </row>
    <row r="36" spans="1:16" x14ac:dyDescent="0.55000000000000004">
      <c r="A36" s="34">
        <v>3</v>
      </c>
      <c r="B36" s="64"/>
      <c r="C36" s="64"/>
      <c r="D36" s="64"/>
      <c r="E36" s="64"/>
      <c r="F36" s="60"/>
      <c r="G36" s="61"/>
      <c r="H36" s="62"/>
      <c r="I36" s="61"/>
      <c r="J36" s="61"/>
      <c r="K36" s="62"/>
      <c r="L36" s="34" t="str">
        <f t="shared" si="0"/>
        <v/>
      </c>
      <c r="M36" s="63" t="str">
        <f t="shared" si="1"/>
        <v/>
      </c>
      <c r="N36" s="63" t="str">
        <f t="shared" si="2"/>
        <v/>
      </c>
      <c r="O36" s="34" t="str">
        <f t="shared" si="6"/>
        <v/>
      </c>
      <c r="P36" s="34" t="str">
        <f t="shared" si="4"/>
        <v/>
      </c>
    </row>
    <row r="37" spans="1:16" x14ac:dyDescent="0.55000000000000004">
      <c r="A37" s="34">
        <v>3</v>
      </c>
      <c r="B37" s="64"/>
      <c r="C37" s="64"/>
      <c r="D37" s="64"/>
      <c r="E37" s="64"/>
      <c r="F37" s="60"/>
      <c r="G37" s="61"/>
      <c r="H37" s="62"/>
      <c r="I37" s="61"/>
      <c r="J37" s="61"/>
      <c r="K37" s="62"/>
      <c r="L37" s="34" t="str">
        <f t="shared" si="0"/>
        <v/>
      </c>
      <c r="M37" s="63" t="str">
        <f t="shared" si="1"/>
        <v/>
      </c>
      <c r="N37" s="63" t="str">
        <f t="shared" si="2"/>
        <v/>
      </c>
      <c r="O37" s="34" t="str">
        <f t="shared" si="6"/>
        <v/>
      </c>
      <c r="P37" s="34" t="str">
        <f t="shared" si="4"/>
        <v/>
      </c>
    </row>
    <row r="38" spans="1:16" x14ac:dyDescent="0.55000000000000004">
      <c r="A38" s="34">
        <v>3</v>
      </c>
      <c r="B38" s="64"/>
      <c r="C38" s="64"/>
      <c r="D38" s="64"/>
      <c r="E38" s="64"/>
      <c r="F38" s="60"/>
      <c r="G38" s="61"/>
      <c r="H38" s="61"/>
      <c r="I38" s="60"/>
      <c r="J38" s="61"/>
      <c r="K38" s="61"/>
      <c r="L38" s="43" t="str">
        <f t="shared" si="0"/>
        <v/>
      </c>
      <c r="M38" s="63" t="str">
        <f t="shared" si="1"/>
        <v/>
      </c>
      <c r="N38" s="63" t="str">
        <f t="shared" si="2"/>
        <v/>
      </c>
      <c r="O38" s="34" t="str">
        <f t="shared" si="6"/>
        <v/>
      </c>
      <c r="P38" s="34" t="str">
        <f t="shared" si="4"/>
        <v/>
      </c>
    </row>
    <row r="39" spans="1:16" x14ac:dyDescent="0.55000000000000004">
      <c r="A39" s="34">
        <v>3</v>
      </c>
      <c r="B39" s="64"/>
      <c r="C39" s="64"/>
      <c r="D39" s="64"/>
      <c r="E39" s="64"/>
      <c r="F39" s="60"/>
      <c r="G39" s="61"/>
      <c r="H39" s="61"/>
      <c r="I39" s="60"/>
      <c r="J39" s="61"/>
      <c r="K39" s="61"/>
      <c r="L39" s="43" t="str">
        <f t="shared" si="0"/>
        <v/>
      </c>
      <c r="M39" s="63" t="str">
        <f t="shared" si="1"/>
        <v/>
      </c>
      <c r="N39" s="63" t="str">
        <f t="shared" si="2"/>
        <v/>
      </c>
      <c r="O39" s="34" t="str">
        <f t="shared" si="6"/>
        <v/>
      </c>
      <c r="P39" s="34" t="str">
        <f t="shared" si="4"/>
        <v/>
      </c>
    </row>
    <row r="40" spans="1:16" x14ac:dyDescent="0.55000000000000004">
      <c r="A40" s="34">
        <v>3</v>
      </c>
      <c r="B40" s="64"/>
      <c r="C40" s="64"/>
      <c r="D40" s="64"/>
      <c r="E40" s="64"/>
      <c r="F40" s="60"/>
      <c r="G40" s="61"/>
      <c r="H40" s="61"/>
      <c r="I40" s="60"/>
      <c r="J40" s="61"/>
      <c r="K40" s="61"/>
      <c r="L40" s="43" t="str">
        <f t="shared" si="0"/>
        <v/>
      </c>
      <c r="M40" s="63" t="str">
        <f t="shared" si="1"/>
        <v/>
      </c>
      <c r="N40" s="63" t="str">
        <f t="shared" si="2"/>
        <v/>
      </c>
      <c r="O40" s="34" t="str">
        <f t="shared" si="6"/>
        <v/>
      </c>
      <c r="P40" s="34" t="str">
        <f t="shared" si="4"/>
        <v/>
      </c>
    </row>
    <row r="41" spans="1:16" x14ac:dyDescent="0.55000000000000004">
      <c r="A41" s="34">
        <v>3</v>
      </c>
      <c r="B41" s="64"/>
      <c r="C41" s="64"/>
      <c r="D41" s="64"/>
      <c r="E41" s="64"/>
      <c r="F41" s="60"/>
      <c r="G41" s="61"/>
      <c r="H41" s="61"/>
      <c r="I41" s="60"/>
      <c r="J41" s="61"/>
      <c r="K41" s="61"/>
      <c r="L41" s="43" t="str">
        <f t="shared" si="0"/>
        <v/>
      </c>
      <c r="M41" s="63" t="str">
        <f t="shared" si="1"/>
        <v/>
      </c>
      <c r="N41" s="63" t="str">
        <f t="shared" si="2"/>
        <v/>
      </c>
      <c r="O41" s="34" t="str">
        <f t="shared" si="6"/>
        <v/>
      </c>
      <c r="P41" s="34" t="str">
        <f t="shared" si="4"/>
        <v/>
      </c>
    </row>
    <row r="42" spans="1:16" x14ac:dyDescent="0.55000000000000004">
      <c r="A42" s="34">
        <v>3</v>
      </c>
      <c r="B42" s="64"/>
      <c r="C42" s="64"/>
      <c r="D42" s="64"/>
      <c r="E42" s="64"/>
      <c r="F42" s="60"/>
      <c r="G42" s="61"/>
      <c r="H42" s="61"/>
      <c r="I42" s="60"/>
      <c r="J42" s="61"/>
      <c r="K42" s="61"/>
      <c r="L42" s="43" t="str">
        <f t="shared" si="0"/>
        <v/>
      </c>
      <c r="M42" s="63" t="str">
        <f t="shared" si="1"/>
        <v/>
      </c>
      <c r="N42" s="63" t="str">
        <f t="shared" si="2"/>
        <v/>
      </c>
      <c r="O42" s="34" t="str">
        <f t="shared" si="6"/>
        <v/>
      </c>
      <c r="P42" s="34" t="str">
        <f t="shared" si="4"/>
        <v/>
      </c>
    </row>
    <row r="43" spans="1:16" x14ac:dyDescent="0.55000000000000004">
      <c r="A43" s="34">
        <v>3</v>
      </c>
      <c r="B43" s="64"/>
      <c r="C43" s="64"/>
      <c r="D43" s="64"/>
      <c r="E43" s="64"/>
      <c r="F43" s="60"/>
      <c r="G43" s="61"/>
      <c r="H43" s="61"/>
      <c r="I43" s="60"/>
      <c r="J43" s="61"/>
      <c r="K43" s="61"/>
      <c r="L43" s="43" t="str">
        <f t="shared" si="0"/>
        <v/>
      </c>
      <c r="M43" s="63" t="str">
        <f t="shared" si="1"/>
        <v/>
      </c>
      <c r="N43" s="63" t="str">
        <f t="shared" si="2"/>
        <v/>
      </c>
      <c r="O43" s="34" t="str">
        <f t="shared" si="6"/>
        <v/>
      </c>
      <c r="P43" s="34" t="str">
        <f t="shared" si="4"/>
        <v/>
      </c>
    </row>
    <row r="44" spans="1:16" x14ac:dyDescent="0.55000000000000004">
      <c r="A44" s="34">
        <v>3</v>
      </c>
      <c r="B44" s="64"/>
      <c r="C44" s="64"/>
      <c r="D44" s="64"/>
      <c r="E44" s="64"/>
      <c r="F44" s="76"/>
      <c r="G44" s="77"/>
      <c r="H44" s="77"/>
      <c r="I44" s="76"/>
      <c r="J44" s="77"/>
      <c r="K44" s="77"/>
      <c r="L44" s="43" t="str">
        <f t="shared" si="0"/>
        <v/>
      </c>
      <c r="M44" s="63" t="str">
        <f t="shared" si="1"/>
        <v/>
      </c>
      <c r="N44" s="63" t="str">
        <f t="shared" si="2"/>
        <v/>
      </c>
      <c r="O44" s="34" t="str">
        <f t="shared" si="6"/>
        <v/>
      </c>
      <c r="P44" s="34" t="str">
        <f t="shared" si="4"/>
        <v/>
      </c>
    </row>
    <row r="45" spans="1:16" x14ac:dyDescent="0.55000000000000004">
      <c r="A45" s="34"/>
      <c r="B45" s="64"/>
      <c r="C45" s="64"/>
      <c r="D45" s="64"/>
      <c r="E45" s="64"/>
      <c r="F45" s="77"/>
      <c r="G45" s="77"/>
      <c r="H45" s="77"/>
      <c r="I45" s="77"/>
      <c r="J45" s="77"/>
      <c r="K45" s="77"/>
      <c r="L45" s="77"/>
      <c r="M45" s="77"/>
      <c r="N45" s="77"/>
      <c r="O45" s="41" t="str">
        <f>IF($B45&lt;&gt;0,IF($N45="DNC","DNC",IF($N45="DNF","DNF",RANK($N45,$N$33:$N$44,1))),"")</f>
        <v/>
      </c>
      <c r="P45" s="77"/>
    </row>
    <row r="46" spans="1:16" x14ac:dyDescent="0.55000000000000004">
      <c r="A46" s="34"/>
      <c r="B46" s="64"/>
      <c r="C46" s="64"/>
      <c r="D46" s="64"/>
      <c r="E46" s="64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</sheetData>
  <mergeCells count="5">
    <mergeCell ref="A1:P1"/>
    <mergeCell ref="A2:P2"/>
    <mergeCell ref="A3:P3"/>
    <mergeCell ref="E4:F4"/>
    <mergeCell ref="G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A56BE-EFFF-402C-8494-8D5D6B9CE2B1}">
  <dimension ref="A1:P115"/>
  <sheetViews>
    <sheetView workbookViewId="0">
      <selection activeCell="B23" sqref="B23:E24"/>
    </sheetView>
  </sheetViews>
  <sheetFormatPr defaultRowHeight="12.3" x14ac:dyDescent="0.4"/>
  <cols>
    <col min="1" max="1" width="4.47265625" style="31" customWidth="1"/>
    <col min="2" max="2" width="14.47265625" style="2" customWidth="1"/>
    <col min="3" max="3" width="17.68359375" style="2" customWidth="1"/>
    <col min="4" max="4" width="11.1015625" style="2" customWidth="1"/>
    <col min="5" max="5" width="6.7890625" style="2" customWidth="1"/>
    <col min="6" max="11" width="4.47265625" style="31" customWidth="1"/>
    <col min="12" max="14" width="8.83984375" style="31"/>
    <col min="15" max="17" width="6.20703125" style="31" customWidth="1"/>
    <col min="18" max="256" width="8.83984375" style="31"/>
    <col min="257" max="257" width="4.47265625" style="31" customWidth="1"/>
    <col min="258" max="259" width="14.47265625" style="31" customWidth="1"/>
    <col min="260" max="260" width="11.1015625" style="31" customWidth="1"/>
    <col min="261" max="261" width="6.7890625" style="31" customWidth="1"/>
    <col min="262" max="267" width="4.47265625" style="31" customWidth="1"/>
    <col min="268" max="270" width="8.83984375" style="31"/>
    <col min="271" max="273" width="6.20703125" style="31" customWidth="1"/>
    <col min="274" max="512" width="8.83984375" style="31"/>
    <col min="513" max="513" width="4.47265625" style="31" customWidth="1"/>
    <col min="514" max="515" width="14.47265625" style="31" customWidth="1"/>
    <col min="516" max="516" width="11.1015625" style="31" customWidth="1"/>
    <col min="517" max="517" width="6.7890625" style="31" customWidth="1"/>
    <col min="518" max="523" width="4.47265625" style="31" customWidth="1"/>
    <col min="524" max="526" width="8.83984375" style="31"/>
    <col min="527" max="529" width="6.20703125" style="31" customWidth="1"/>
    <col min="530" max="768" width="8.83984375" style="31"/>
    <col min="769" max="769" width="4.47265625" style="31" customWidth="1"/>
    <col min="770" max="771" width="14.47265625" style="31" customWidth="1"/>
    <col min="772" max="772" width="11.1015625" style="31" customWidth="1"/>
    <col min="773" max="773" width="6.7890625" style="31" customWidth="1"/>
    <col min="774" max="779" width="4.47265625" style="31" customWidth="1"/>
    <col min="780" max="782" width="8.83984375" style="31"/>
    <col min="783" max="785" width="6.20703125" style="31" customWidth="1"/>
    <col min="786" max="1024" width="8.83984375" style="31"/>
    <col min="1025" max="1025" width="4.47265625" style="31" customWidth="1"/>
    <col min="1026" max="1027" width="14.47265625" style="31" customWidth="1"/>
    <col min="1028" max="1028" width="11.1015625" style="31" customWidth="1"/>
    <col min="1029" max="1029" width="6.7890625" style="31" customWidth="1"/>
    <col min="1030" max="1035" width="4.47265625" style="31" customWidth="1"/>
    <col min="1036" max="1038" width="8.83984375" style="31"/>
    <col min="1039" max="1041" width="6.20703125" style="31" customWidth="1"/>
    <col min="1042" max="1280" width="8.83984375" style="31"/>
    <col min="1281" max="1281" width="4.47265625" style="31" customWidth="1"/>
    <col min="1282" max="1283" width="14.47265625" style="31" customWidth="1"/>
    <col min="1284" max="1284" width="11.1015625" style="31" customWidth="1"/>
    <col min="1285" max="1285" width="6.7890625" style="31" customWidth="1"/>
    <col min="1286" max="1291" width="4.47265625" style="31" customWidth="1"/>
    <col min="1292" max="1294" width="8.83984375" style="31"/>
    <col min="1295" max="1297" width="6.20703125" style="31" customWidth="1"/>
    <col min="1298" max="1536" width="8.83984375" style="31"/>
    <col min="1537" max="1537" width="4.47265625" style="31" customWidth="1"/>
    <col min="1538" max="1539" width="14.47265625" style="31" customWidth="1"/>
    <col min="1540" max="1540" width="11.1015625" style="31" customWidth="1"/>
    <col min="1541" max="1541" width="6.7890625" style="31" customWidth="1"/>
    <col min="1542" max="1547" width="4.47265625" style="31" customWidth="1"/>
    <col min="1548" max="1550" width="8.83984375" style="31"/>
    <col min="1551" max="1553" width="6.20703125" style="31" customWidth="1"/>
    <col min="1554" max="1792" width="8.83984375" style="31"/>
    <col min="1793" max="1793" width="4.47265625" style="31" customWidth="1"/>
    <col min="1794" max="1795" width="14.47265625" style="31" customWidth="1"/>
    <col min="1796" max="1796" width="11.1015625" style="31" customWidth="1"/>
    <col min="1797" max="1797" width="6.7890625" style="31" customWidth="1"/>
    <col min="1798" max="1803" width="4.47265625" style="31" customWidth="1"/>
    <col min="1804" max="1806" width="8.83984375" style="31"/>
    <col min="1807" max="1809" width="6.20703125" style="31" customWidth="1"/>
    <col min="1810" max="2048" width="8.83984375" style="31"/>
    <col min="2049" max="2049" width="4.47265625" style="31" customWidth="1"/>
    <col min="2050" max="2051" width="14.47265625" style="31" customWidth="1"/>
    <col min="2052" max="2052" width="11.1015625" style="31" customWidth="1"/>
    <col min="2053" max="2053" width="6.7890625" style="31" customWidth="1"/>
    <col min="2054" max="2059" width="4.47265625" style="31" customWidth="1"/>
    <col min="2060" max="2062" width="8.83984375" style="31"/>
    <col min="2063" max="2065" width="6.20703125" style="31" customWidth="1"/>
    <col min="2066" max="2304" width="8.83984375" style="31"/>
    <col min="2305" max="2305" width="4.47265625" style="31" customWidth="1"/>
    <col min="2306" max="2307" width="14.47265625" style="31" customWidth="1"/>
    <col min="2308" max="2308" width="11.1015625" style="31" customWidth="1"/>
    <col min="2309" max="2309" width="6.7890625" style="31" customWidth="1"/>
    <col min="2310" max="2315" width="4.47265625" style="31" customWidth="1"/>
    <col min="2316" max="2318" width="8.83984375" style="31"/>
    <col min="2319" max="2321" width="6.20703125" style="31" customWidth="1"/>
    <col min="2322" max="2560" width="8.83984375" style="31"/>
    <col min="2561" max="2561" width="4.47265625" style="31" customWidth="1"/>
    <col min="2562" max="2563" width="14.47265625" style="31" customWidth="1"/>
    <col min="2564" max="2564" width="11.1015625" style="31" customWidth="1"/>
    <col min="2565" max="2565" width="6.7890625" style="31" customWidth="1"/>
    <col min="2566" max="2571" width="4.47265625" style="31" customWidth="1"/>
    <col min="2572" max="2574" width="8.83984375" style="31"/>
    <col min="2575" max="2577" width="6.20703125" style="31" customWidth="1"/>
    <col min="2578" max="2816" width="8.83984375" style="31"/>
    <col min="2817" max="2817" width="4.47265625" style="31" customWidth="1"/>
    <col min="2818" max="2819" width="14.47265625" style="31" customWidth="1"/>
    <col min="2820" max="2820" width="11.1015625" style="31" customWidth="1"/>
    <col min="2821" max="2821" width="6.7890625" style="31" customWidth="1"/>
    <col min="2822" max="2827" width="4.47265625" style="31" customWidth="1"/>
    <col min="2828" max="2830" width="8.83984375" style="31"/>
    <col min="2831" max="2833" width="6.20703125" style="31" customWidth="1"/>
    <col min="2834" max="3072" width="8.83984375" style="31"/>
    <col min="3073" max="3073" width="4.47265625" style="31" customWidth="1"/>
    <col min="3074" max="3075" width="14.47265625" style="31" customWidth="1"/>
    <col min="3076" max="3076" width="11.1015625" style="31" customWidth="1"/>
    <col min="3077" max="3077" width="6.7890625" style="31" customWidth="1"/>
    <col min="3078" max="3083" width="4.47265625" style="31" customWidth="1"/>
    <col min="3084" max="3086" width="8.83984375" style="31"/>
    <col min="3087" max="3089" width="6.20703125" style="31" customWidth="1"/>
    <col min="3090" max="3328" width="8.83984375" style="31"/>
    <col min="3329" max="3329" width="4.47265625" style="31" customWidth="1"/>
    <col min="3330" max="3331" width="14.47265625" style="31" customWidth="1"/>
    <col min="3332" max="3332" width="11.1015625" style="31" customWidth="1"/>
    <col min="3333" max="3333" width="6.7890625" style="31" customWidth="1"/>
    <col min="3334" max="3339" width="4.47265625" style="31" customWidth="1"/>
    <col min="3340" max="3342" width="8.83984375" style="31"/>
    <col min="3343" max="3345" width="6.20703125" style="31" customWidth="1"/>
    <col min="3346" max="3584" width="8.83984375" style="31"/>
    <col min="3585" max="3585" width="4.47265625" style="31" customWidth="1"/>
    <col min="3586" max="3587" width="14.47265625" style="31" customWidth="1"/>
    <col min="3588" max="3588" width="11.1015625" style="31" customWidth="1"/>
    <col min="3589" max="3589" width="6.7890625" style="31" customWidth="1"/>
    <col min="3590" max="3595" width="4.47265625" style="31" customWidth="1"/>
    <col min="3596" max="3598" width="8.83984375" style="31"/>
    <col min="3599" max="3601" width="6.20703125" style="31" customWidth="1"/>
    <col min="3602" max="3840" width="8.83984375" style="31"/>
    <col min="3841" max="3841" width="4.47265625" style="31" customWidth="1"/>
    <col min="3842" max="3843" width="14.47265625" style="31" customWidth="1"/>
    <col min="3844" max="3844" width="11.1015625" style="31" customWidth="1"/>
    <col min="3845" max="3845" width="6.7890625" style="31" customWidth="1"/>
    <col min="3846" max="3851" width="4.47265625" style="31" customWidth="1"/>
    <col min="3852" max="3854" width="8.83984375" style="31"/>
    <col min="3855" max="3857" width="6.20703125" style="31" customWidth="1"/>
    <col min="3858" max="4096" width="8.83984375" style="31"/>
    <col min="4097" max="4097" width="4.47265625" style="31" customWidth="1"/>
    <col min="4098" max="4099" width="14.47265625" style="31" customWidth="1"/>
    <col min="4100" max="4100" width="11.1015625" style="31" customWidth="1"/>
    <col min="4101" max="4101" width="6.7890625" style="31" customWidth="1"/>
    <col min="4102" max="4107" width="4.47265625" style="31" customWidth="1"/>
    <col min="4108" max="4110" width="8.83984375" style="31"/>
    <col min="4111" max="4113" width="6.20703125" style="31" customWidth="1"/>
    <col min="4114" max="4352" width="8.83984375" style="31"/>
    <col min="4353" max="4353" width="4.47265625" style="31" customWidth="1"/>
    <col min="4354" max="4355" width="14.47265625" style="31" customWidth="1"/>
    <col min="4356" max="4356" width="11.1015625" style="31" customWidth="1"/>
    <col min="4357" max="4357" width="6.7890625" style="31" customWidth="1"/>
    <col min="4358" max="4363" width="4.47265625" style="31" customWidth="1"/>
    <col min="4364" max="4366" width="8.83984375" style="31"/>
    <col min="4367" max="4369" width="6.20703125" style="31" customWidth="1"/>
    <col min="4370" max="4608" width="8.83984375" style="31"/>
    <col min="4609" max="4609" width="4.47265625" style="31" customWidth="1"/>
    <col min="4610" max="4611" width="14.47265625" style="31" customWidth="1"/>
    <col min="4612" max="4612" width="11.1015625" style="31" customWidth="1"/>
    <col min="4613" max="4613" width="6.7890625" style="31" customWidth="1"/>
    <col min="4614" max="4619" width="4.47265625" style="31" customWidth="1"/>
    <col min="4620" max="4622" width="8.83984375" style="31"/>
    <col min="4623" max="4625" width="6.20703125" style="31" customWidth="1"/>
    <col min="4626" max="4864" width="8.83984375" style="31"/>
    <col min="4865" max="4865" width="4.47265625" style="31" customWidth="1"/>
    <col min="4866" max="4867" width="14.47265625" style="31" customWidth="1"/>
    <col min="4868" max="4868" width="11.1015625" style="31" customWidth="1"/>
    <col min="4869" max="4869" width="6.7890625" style="31" customWidth="1"/>
    <col min="4870" max="4875" width="4.47265625" style="31" customWidth="1"/>
    <col min="4876" max="4878" width="8.83984375" style="31"/>
    <col min="4879" max="4881" width="6.20703125" style="31" customWidth="1"/>
    <col min="4882" max="5120" width="8.83984375" style="31"/>
    <col min="5121" max="5121" width="4.47265625" style="31" customWidth="1"/>
    <col min="5122" max="5123" width="14.47265625" style="31" customWidth="1"/>
    <col min="5124" max="5124" width="11.1015625" style="31" customWidth="1"/>
    <col min="5125" max="5125" width="6.7890625" style="31" customWidth="1"/>
    <col min="5126" max="5131" width="4.47265625" style="31" customWidth="1"/>
    <col min="5132" max="5134" width="8.83984375" style="31"/>
    <col min="5135" max="5137" width="6.20703125" style="31" customWidth="1"/>
    <col min="5138" max="5376" width="8.83984375" style="31"/>
    <col min="5377" max="5377" width="4.47265625" style="31" customWidth="1"/>
    <col min="5378" max="5379" width="14.47265625" style="31" customWidth="1"/>
    <col min="5380" max="5380" width="11.1015625" style="31" customWidth="1"/>
    <col min="5381" max="5381" width="6.7890625" style="31" customWidth="1"/>
    <col min="5382" max="5387" width="4.47265625" style="31" customWidth="1"/>
    <col min="5388" max="5390" width="8.83984375" style="31"/>
    <col min="5391" max="5393" width="6.20703125" style="31" customWidth="1"/>
    <col min="5394" max="5632" width="8.83984375" style="31"/>
    <col min="5633" max="5633" width="4.47265625" style="31" customWidth="1"/>
    <col min="5634" max="5635" width="14.47265625" style="31" customWidth="1"/>
    <col min="5636" max="5636" width="11.1015625" style="31" customWidth="1"/>
    <col min="5637" max="5637" width="6.7890625" style="31" customWidth="1"/>
    <col min="5638" max="5643" width="4.47265625" style="31" customWidth="1"/>
    <col min="5644" max="5646" width="8.83984375" style="31"/>
    <col min="5647" max="5649" width="6.20703125" style="31" customWidth="1"/>
    <col min="5650" max="5888" width="8.83984375" style="31"/>
    <col min="5889" max="5889" width="4.47265625" style="31" customWidth="1"/>
    <col min="5890" max="5891" width="14.47265625" style="31" customWidth="1"/>
    <col min="5892" max="5892" width="11.1015625" style="31" customWidth="1"/>
    <col min="5893" max="5893" width="6.7890625" style="31" customWidth="1"/>
    <col min="5894" max="5899" width="4.47265625" style="31" customWidth="1"/>
    <col min="5900" max="5902" width="8.83984375" style="31"/>
    <col min="5903" max="5905" width="6.20703125" style="31" customWidth="1"/>
    <col min="5906" max="6144" width="8.83984375" style="31"/>
    <col min="6145" max="6145" width="4.47265625" style="31" customWidth="1"/>
    <col min="6146" max="6147" width="14.47265625" style="31" customWidth="1"/>
    <col min="6148" max="6148" width="11.1015625" style="31" customWidth="1"/>
    <col min="6149" max="6149" width="6.7890625" style="31" customWidth="1"/>
    <col min="6150" max="6155" width="4.47265625" style="31" customWidth="1"/>
    <col min="6156" max="6158" width="8.83984375" style="31"/>
    <col min="6159" max="6161" width="6.20703125" style="31" customWidth="1"/>
    <col min="6162" max="6400" width="8.83984375" style="31"/>
    <col min="6401" max="6401" width="4.47265625" style="31" customWidth="1"/>
    <col min="6402" max="6403" width="14.47265625" style="31" customWidth="1"/>
    <col min="6404" max="6404" width="11.1015625" style="31" customWidth="1"/>
    <col min="6405" max="6405" width="6.7890625" style="31" customWidth="1"/>
    <col min="6406" max="6411" width="4.47265625" style="31" customWidth="1"/>
    <col min="6412" max="6414" width="8.83984375" style="31"/>
    <col min="6415" max="6417" width="6.20703125" style="31" customWidth="1"/>
    <col min="6418" max="6656" width="8.83984375" style="31"/>
    <col min="6657" max="6657" width="4.47265625" style="31" customWidth="1"/>
    <col min="6658" max="6659" width="14.47265625" style="31" customWidth="1"/>
    <col min="6660" max="6660" width="11.1015625" style="31" customWidth="1"/>
    <col min="6661" max="6661" width="6.7890625" style="31" customWidth="1"/>
    <col min="6662" max="6667" width="4.47265625" style="31" customWidth="1"/>
    <col min="6668" max="6670" width="8.83984375" style="31"/>
    <col min="6671" max="6673" width="6.20703125" style="31" customWidth="1"/>
    <col min="6674" max="6912" width="8.83984375" style="31"/>
    <col min="6913" max="6913" width="4.47265625" style="31" customWidth="1"/>
    <col min="6914" max="6915" width="14.47265625" style="31" customWidth="1"/>
    <col min="6916" max="6916" width="11.1015625" style="31" customWidth="1"/>
    <col min="6917" max="6917" width="6.7890625" style="31" customWidth="1"/>
    <col min="6918" max="6923" width="4.47265625" style="31" customWidth="1"/>
    <col min="6924" max="6926" width="8.83984375" style="31"/>
    <col min="6927" max="6929" width="6.20703125" style="31" customWidth="1"/>
    <col min="6930" max="7168" width="8.83984375" style="31"/>
    <col min="7169" max="7169" width="4.47265625" style="31" customWidth="1"/>
    <col min="7170" max="7171" width="14.47265625" style="31" customWidth="1"/>
    <col min="7172" max="7172" width="11.1015625" style="31" customWidth="1"/>
    <col min="7173" max="7173" width="6.7890625" style="31" customWidth="1"/>
    <col min="7174" max="7179" width="4.47265625" style="31" customWidth="1"/>
    <col min="7180" max="7182" width="8.83984375" style="31"/>
    <col min="7183" max="7185" width="6.20703125" style="31" customWidth="1"/>
    <col min="7186" max="7424" width="8.83984375" style="31"/>
    <col min="7425" max="7425" width="4.47265625" style="31" customWidth="1"/>
    <col min="7426" max="7427" width="14.47265625" style="31" customWidth="1"/>
    <col min="7428" max="7428" width="11.1015625" style="31" customWidth="1"/>
    <col min="7429" max="7429" width="6.7890625" style="31" customWidth="1"/>
    <col min="7430" max="7435" width="4.47265625" style="31" customWidth="1"/>
    <col min="7436" max="7438" width="8.83984375" style="31"/>
    <col min="7439" max="7441" width="6.20703125" style="31" customWidth="1"/>
    <col min="7442" max="7680" width="8.83984375" style="31"/>
    <col min="7681" max="7681" width="4.47265625" style="31" customWidth="1"/>
    <col min="7682" max="7683" width="14.47265625" style="31" customWidth="1"/>
    <col min="7684" max="7684" width="11.1015625" style="31" customWidth="1"/>
    <col min="7685" max="7685" width="6.7890625" style="31" customWidth="1"/>
    <col min="7686" max="7691" width="4.47265625" style="31" customWidth="1"/>
    <col min="7692" max="7694" width="8.83984375" style="31"/>
    <col min="7695" max="7697" width="6.20703125" style="31" customWidth="1"/>
    <col min="7698" max="7936" width="8.83984375" style="31"/>
    <col min="7937" max="7937" width="4.47265625" style="31" customWidth="1"/>
    <col min="7938" max="7939" width="14.47265625" style="31" customWidth="1"/>
    <col min="7940" max="7940" width="11.1015625" style="31" customWidth="1"/>
    <col min="7941" max="7941" width="6.7890625" style="31" customWidth="1"/>
    <col min="7942" max="7947" width="4.47265625" style="31" customWidth="1"/>
    <col min="7948" max="7950" width="8.83984375" style="31"/>
    <col min="7951" max="7953" width="6.20703125" style="31" customWidth="1"/>
    <col min="7954" max="8192" width="8.83984375" style="31"/>
    <col min="8193" max="8193" width="4.47265625" style="31" customWidth="1"/>
    <col min="8194" max="8195" width="14.47265625" style="31" customWidth="1"/>
    <col min="8196" max="8196" width="11.1015625" style="31" customWidth="1"/>
    <col min="8197" max="8197" width="6.7890625" style="31" customWidth="1"/>
    <col min="8198" max="8203" width="4.47265625" style="31" customWidth="1"/>
    <col min="8204" max="8206" width="8.83984375" style="31"/>
    <col min="8207" max="8209" width="6.20703125" style="31" customWidth="1"/>
    <col min="8210" max="8448" width="8.83984375" style="31"/>
    <col min="8449" max="8449" width="4.47265625" style="31" customWidth="1"/>
    <col min="8450" max="8451" width="14.47265625" style="31" customWidth="1"/>
    <col min="8452" max="8452" width="11.1015625" style="31" customWidth="1"/>
    <col min="8453" max="8453" width="6.7890625" style="31" customWidth="1"/>
    <col min="8454" max="8459" width="4.47265625" style="31" customWidth="1"/>
    <col min="8460" max="8462" width="8.83984375" style="31"/>
    <col min="8463" max="8465" width="6.20703125" style="31" customWidth="1"/>
    <col min="8466" max="8704" width="8.83984375" style="31"/>
    <col min="8705" max="8705" width="4.47265625" style="31" customWidth="1"/>
    <col min="8706" max="8707" width="14.47265625" style="31" customWidth="1"/>
    <col min="8708" max="8708" width="11.1015625" style="31" customWidth="1"/>
    <col min="8709" max="8709" width="6.7890625" style="31" customWidth="1"/>
    <col min="8710" max="8715" width="4.47265625" style="31" customWidth="1"/>
    <col min="8716" max="8718" width="8.83984375" style="31"/>
    <col min="8719" max="8721" width="6.20703125" style="31" customWidth="1"/>
    <col min="8722" max="8960" width="8.83984375" style="31"/>
    <col min="8961" max="8961" width="4.47265625" style="31" customWidth="1"/>
    <col min="8962" max="8963" width="14.47265625" style="31" customWidth="1"/>
    <col min="8964" max="8964" width="11.1015625" style="31" customWidth="1"/>
    <col min="8965" max="8965" width="6.7890625" style="31" customWidth="1"/>
    <col min="8966" max="8971" width="4.47265625" style="31" customWidth="1"/>
    <col min="8972" max="8974" width="8.83984375" style="31"/>
    <col min="8975" max="8977" width="6.20703125" style="31" customWidth="1"/>
    <col min="8978" max="9216" width="8.83984375" style="31"/>
    <col min="9217" max="9217" width="4.47265625" style="31" customWidth="1"/>
    <col min="9218" max="9219" width="14.47265625" style="31" customWidth="1"/>
    <col min="9220" max="9220" width="11.1015625" style="31" customWidth="1"/>
    <col min="9221" max="9221" width="6.7890625" style="31" customWidth="1"/>
    <col min="9222" max="9227" width="4.47265625" style="31" customWidth="1"/>
    <col min="9228" max="9230" width="8.83984375" style="31"/>
    <col min="9231" max="9233" width="6.20703125" style="31" customWidth="1"/>
    <col min="9234" max="9472" width="8.83984375" style="31"/>
    <col min="9473" max="9473" width="4.47265625" style="31" customWidth="1"/>
    <col min="9474" max="9475" width="14.47265625" style="31" customWidth="1"/>
    <col min="9476" max="9476" width="11.1015625" style="31" customWidth="1"/>
    <col min="9477" max="9477" width="6.7890625" style="31" customWidth="1"/>
    <col min="9478" max="9483" width="4.47265625" style="31" customWidth="1"/>
    <col min="9484" max="9486" width="8.83984375" style="31"/>
    <col min="9487" max="9489" width="6.20703125" style="31" customWidth="1"/>
    <col min="9490" max="9728" width="8.83984375" style="31"/>
    <col min="9729" max="9729" width="4.47265625" style="31" customWidth="1"/>
    <col min="9730" max="9731" width="14.47265625" style="31" customWidth="1"/>
    <col min="9732" max="9732" width="11.1015625" style="31" customWidth="1"/>
    <col min="9733" max="9733" width="6.7890625" style="31" customWidth="1"/>
    <col min="9734" max="9739" width="4.47265625" style="31" customWidth="1"/>
    <col min="9740" max="9742" width="8.83984375" style="31"/>
    <col min="9743" max="9745" width="6.20703125" style="31" customWidth="1"/>
    <col min="9746" max="9984" width="8.83984375" style="31"/>
    <col min="9985" max="9985" width="4.47265625" style="31" customWidth="1"/>
    <col min="9986" max="9987" width="14.47265625" style="31" customWidth="1"/>
    <col min="9988" max="9988" width="11.1015625" style="31" customWidth="1"/>
    <col min="9989" max="9989" width="6.7890625" style="31" customWidth="1"/>
    <col min="9990" max="9995" width="4.47265625" style="31" customWidth="1"/>
    <col min="9996" max="9998" width="8.83984375" style="31"/>
    <col min="9999" max="10001" width="6.20703125" style="31" customWidth="1"/>
    <col min="10002" max="10240" width="8.83984375" style="31"/>
    <col min="10241" max="10241" width="4.47265625" style="31" customWidth="1"/>
    <col min="10242" max="10243" width="14.47265625" style="31" customWidth="1"/>
    <col min="10244" max="10244" width="11.1015625" style="31" customWidth="1"/>
    <col min="10245" max="10245" width="6.7890625" style="31" customWidth="1"/>
    <col min="10246" max="10251" width="4.47265625" style="31" customWidth="1"/>
    <col min="10252" max="10254" width="8.83984375" style="31"/>
    <col min="10255" max="10257" width="6.20703125" style="31" customWidth="1"/>
    <col min="10258" max="10496" width="8.83984375" style="31"/>
    <col min="10497" max="10497" width="4.47265625" style="31" customWidth="1"/>
    <col min="10498" max="10499" width="14.47265625" style="31" customWidth="1"/>
    <col min="10500" max="10500" width="11.1015625" style="31" customWidth="1"/>
    <col min="10501" max="10501" width="6.7890625" style="31" customWidth="1"/>
    <col min="10502" max="10507" width="4.47265625" style="31" customWidth="1"/>
    <col min="10508" max="10510" width="8.83984375" style="31"/>
    <col min="10511" max="10513" width="6.20703125" style="31" customWidth="1"/>
    <col min="10514" max="10752" width="8.83984375" style="31"/>
    <col min="10753" max="10753" width="4.47265625" style="31" customWidth="1"/>
    <col min="10754" max="10755" width="14.47265625" style="31" customWidth="1"/>
    <col min="10756" max="10756" width="11.1015625" style="31" customWidth="1"/>
    <col min="10757" max="10757" width="6.7890625" style="31" customWidth="1"/>
    <col min="10758" max="10763" width="4.47265625" style="31" customWidth="1"/>
    <col min="10764" max="10766" width="8.83984375" style="31"/>
    <col min="10767" max="10769" width="6.20703125" style="31" customWidth="1"/>
    <col min="10770" max="11008" width="8.83984375" style="31"/>
    <col min="11009" max="11009" width="4.47265625" style="31" customWidth="1"/>
    <col min="11010" max="11011" width="14.47265625" style="31" customWidth="1"/>
    <col min="11012" max="11012" width="11.1015625" style="31" customWidth="1"/>
    <col min="11013" max="11013" width="6.7890625" style="31" customWidth="1"/>
    <col min="11014" max="11019" width="4.47265625" style="31" customWidth="1"/>
    <col min="11020" max="11022" width="8.83984375" style="31"/>
    <col min="11023" max="11025" width="6.20703125" style="31" customWidth="1"/>
    <col min="11026" max="11264" width="8.83984375" style="31"/>
    <col min="11265" max="11265" width="4.47265625" style="31" customWidth="1"/>
    <col min="11266" max="11267" width="14.47265625" style="31" customWidth="1"/>
    <col min="11268" max="11268" width="11.1015625" style="31" customWidth="1"/>
    <col min="11269" max="11269" width="6.7890625" style="31" customWidth="1"/>
    <col min="11270" max="11275" width="4.47265625" style="31" customWidth="1"/>
    <col min="11276" max="11278" width="8.83984375" style="31"/>
    <col min="11279" max="11281" width="6.20703125" style="31" customWidth="1"/>
    <col min="11282" max="11520" width="8.83984375" style="31"/>
    <col min="11521" max="11521" width="4.47265625" style="31" customWidth="1"/>
    <col min="11522" max="11523" width="14.47265625" style="31" customWidth="1"/>
    <col min="11524" max="11524" width="11.1015625" style="31" customWidth="1"/>
    <col min="11525" max="11525" width="6.7890625" style="31" customWidth="1"/>
    <col min="11526" max="11531" width="4.47265625" style="31" customWidth="1"/>
    <col min="11532" max="11534" width="8.83984375" style="31"/>
    <col min="11535" max="11537" width="6.20703125" style="31" customWidth="1"/>
    <col min="11538" max="11776" width="8.83984375" style="31"/>
    <col min="11777" max="11777" width="4.47265625" style="31" customWidth="1"/>
    <col min="11778" max="11779" width="14.47265625" style="31" customWidth="1"/>
    <col min="11780" max="11780" width="11.1015625" style="31" customWidth="1"/>
    <col min="11781" max="11781" width="6.7890625" style="31" customWidth="1"/>
    <col min="11782" max="11787" width="4.47265625" style="31" customWidth="1"/>
    <col min="11788" max="11790" width="8.83984375" style="31"/>
    <col min="11791" max="11793" width="6.20703125" style="31" customWidth="1"/>
    <col min="11794" max="12032" width="8.83984375" style="31"/>
    <col min="12033" max="12033" width="4.47265625" style="31" customWidth="1"/>
    <col min="12034" max="12035" width="14.47265625" style="31" customWidth="1"/>
    <col min="12036" max="12036" width="11.1015625" style="31" customWidth="1"/>
    <col min="12037" max="12037" width="6.7890625" style="31" customWidth="1"/>
    <col min="12038" max="12043" width="4.47265625" style="31" customWidth="1"/>
    <col min="12044" max="12046" width="8.83984375" style="31"/>
    <col min="12047" max="12049" width="6.20703125" style="31" customWidth="1"/>
    <col min="12050" max="12288" width="8.83984375" style="31"/>
    <col min="12289" max="12289" width="4.47265625" style="31" customWidth="1"/>
    <col min="12290" max="12291" width="14.47265625" style="31" customWidth="1"/>
    <col min="12292" max="12292" width="11.1015625" style="31" customWidth="1"/>
    <col min="12293" max="12293" width="6.7890625" style="31" customWidth="1"/>
    <col min="12294" max="12299" width="4.47265625" style="31" customWidth="1"/>
    <col min="12300" max="12302" width="8.83984375" style="31"/>
    <col min="12303" max="12305" width="6.20703125" style="31" customWidth="1"/>
    <col min="12306" max="12544" width="8.83984375" style="31"/>
    <col min="12545" max="12545" width="4.47265625" style="31" customWidth="1"/>
    <col min="12546" max="12547" width="14.47265625" style="31" customWidth="1"/>
    <col min="12548" max="12548" width="11.1015625" style="31" customWidth="1"/>
    <col min="12549" max="12549" width="6.7890625" style="31" customWidth="1"/>
    <col min="12550" max="12555" width="4.47265625" style="31" customWidth="1"/>
    <col min="12556" max="12558" width="8.83984375" style="31"/>
    <col min="12559" max="12561" width="6.20703125" style="31" customWidth="1"/>
    <col min="12562" max="12800" width="8.83984375" style="31"/>
    <col min="12801" max="12801" width="4.47265625" style="31" customWidth="1"/>
    <col min="12802" max="12803" width="14.47265625" style="31" customWidth="1"/>
    <col min="12804" max="12804" width="11.1015625" style="31" customWidth="1"/>
    <col min="12805" max="12805" width="6.7890625" style="31" customWidth="1"/>
    <col min="12806" max="12811" width="4.47265625" style="31" customWidth="1"/>
    <col min="12812" max="12814" width="8.83984375" style="31"/>
    <col min="12815" max="12817" width="6.20703125" style="31" customWidth="1"/>
    <col min="12818" max="13056" width="8.83984375" style="31"/>
    <col min="13057" max="13057" width="4.47265625" style="31" customWidth="1"/>
    <col min="13058" max="13059" width="14.47265625" style="31" customWidth="1"/>
    <col min="13060" max="13060" width="11.1015625" style="31" customWidth="1"/>
    <col min="13061" max="13061" width="6.7890625" style="31" customWidth="1"/>
    <col min="13062" max="13067" width="4.47265625" style="31" customWidth="1"/>
    <col min="13068" max="13070" width="8.83984375" style="31"/>
    <col min="13071" max="13073" width="6.20703125" style="31" customWidth="1"/>
    <col min="13074" max="13312" width="8.83984375" style="31"/>
    <col min="13313" max="13313" width="4.47265625" style="31" customWidth="1"/>
    <col min="13314" max="13315" width="14.47265625" style="31" customWidth="1"/>
    <col min="13316" max="13316" width="11.1015625" style="31" customWidth="1"/>
    <col min="13317" max="13317" width="6.7890625" style="31" customWidth="1"/>
    <col min="13318" max="13323" width="4.47265625" style="31" customWidth="1"/>
    <col min="13324" max="13326" width="8.83984375" style="31"/>
    <col min="13327" max="13329" width="6.20703125" style="31" customWidth="1"/>
    <col min="13330" max="13568" width="8.83984375" style="31"/>
    <col min="13569" max="13569" width="4.47265625" style="31" customWidth="1"/>
    <col min="13570" max="13571" width="14.47265625" style="31" customWidth="1"/>
    <col min="13572" max="13572" width="11.1015625" style="31" customWidth="1"/>
    <col min="13573" max="13573" width="6.7890625" style="31" customWidth="1"/>
    <col min="13574" max="13579" width="4.47265625" style="31" customWidth="1"/>
    <col min="13580" max="13582" width="8.83984375" style="31"/>
    <col min="13583" max="13585" width="6.20703125" style="31" customWidth="1"/>
    <col min="13586" max="13824" width="8.83984375" style="31"/>
    <col min="13825" max="13825" width="4.47265625" style="31" customWidth="1"/>
    <col min="13826" max="13827" width="14.47265625" style="31" customWidth="1"/>
    <col min="13828" max="13828" width="11.1015625" style="31" customWidth="1"/>
    <col min="13829" max="13829" width="6.7890625" style="31" customWidth="1"/>
    <col min="13830" max="13835" width="4.47265625" style="31" customWidth="1"/>
    <col min="13836" max="13838" width="8.83984375" style="31"/>
    <col min="13839" max="13841" width="6.20703125" style="31" customWidth="1"/>
    <col min="13842" max="14080" width="8.83984375" style="31"/>
    <col min="14081" max="14081" width="4.47265625" style="31" customWidth="1"/>
    <col min="14082" max="14083" width="14.47265625" style="31" customWidth="1"/>
    <col min="14084" max="14084" width="11.1015625" style="31" customWidth="1"/>
    <col min="14085" max="14085" width="6.7890625" style="31" customWidth="1"/>
    <col min="14086" max="14091" width="4.47265625" style="31" customWidth="1"/>
    <col min="14092" max="14094" width="8.83984375" style="31"/>
    <col min="14095" max="14097" width="6.20703125" style="31" customWidth="1"/>
    <col min="14098" max="14336" width="8.83984375" style="31"/>
    <col min="14337" max="14337" width="4.47265625" style="31" customWidth="1"/>
    <col min="14338" max="14339" width="14.47265625" style="31" customWidth="1"/>
    <col min="14340" max="14340" width="11.1015625" style="31" customWidth="1"/>
    <col min="14341" max="14341" width="6.7890625" style="31" customWidth="1"/>
    <col min="14342" max="14347" width="4.47265625" style="31" customWidth="1"/>
    <col min="14348" max="14350" width="8.83984375" style="31"/>
    <col min="14351" max="14353" width="6.20703125" style="31" customWidth="1"/>
    <col min="14354" max="14592" width="8.83984375" style="31"/>
    <col min="14593" max="14593" width="4.47265625" style="31" customWidth="1"/>
    <col min="14594" max="14595" width="14.47265625" style="31" customWidth="1"/>
    <col min="14596" max="14596" width="11.1015625" style="31" customWidth="1"/>
    <col min="14597" max="14597" width="6.7890625" style="31" customWidth="1"/>
    <col min="14598" max="14603" width="4.47265625" style="31" customWidth="1"/>
    <col min="14604" max="14606" width="8.83984375" style="31"/>
    <col min="14607" max="14609" width="6.20703125" style="31" customWidth="1"/>
    <col min="14610" max="14848" width="8.83984375" style="31"/>
    <col min="14849" max="14849" width="4.47265625" style="31" customWidth="1"/>
    <col min="14850" max="14851" width="14.47265625" style="31" customWidth="1"/>
    <col min="14852" max="14852" width="11.1015625" style="31" customWidth="1"/>
    <col min="14853" max="14853" width="6.7890625" style="31" customWidth="1"/>
    <col min="14854" max="14859" width="4.47265625" style="31" customWidth="1"/>
    <col min="14860" max="14862" width="8.83984375" style="31"/>
    <col min="14863" max="14865" width="6.20703125" style="31" customWidth="1"/>
    <col min="14866" max="15104" width="8.83984375" style="31"/>
    <col min="15105" max="15105" width="4.47265625" style="31" customWidth="1"/>
    <col min="15106" max="15107" width="14.47265625" style="31" customWidth="1"/>
    <col min="15108" max="15108" width="11.1015625" style="31" customWidth="1"/>
    <col min="15109" max="15109" width="6.7890625" style="31" customWidth="1"/>
    <col min="15110" max="15115" width="4.47265625" style="31" customWidth="1"/>
    <col min="15116" max="15118" width="8.83984375" style="31"/>
    <col min="15119" max="15121" width="6.20703125" style="31" customWidth="1"/>
    <col min="15122" max="15360" width="8.83984375" style="31"/>
    <col min="15361" max="15361" width="4.47265625" style="31" customWidth="1"/>
    <col min="15362" max="15363" width="14.47265625" style="31" customWidth="1"/>
    <col min="15364" max="15364" width="11.1015625" style="31" customWidth="1"/>
    <col min="15365" max="15365" width="6.7890625" style="31" customWidth="1"/>
    <col min="15366" max="15371" width="4.47265625" style="31" customWidth="1"/>
    <col min="15372" max="15374" width="8.83984375" style="31"/>
    <col min="15375" max="15377" width="6.20703125" style="31" customWidth="1"/>
    <col min="15378" max="15616" width="8.83984375" style="31"/>
    <col min="15617" max="15617" width="4.47265625" style="31" customWidth="1"/>
    <col min="15618" max="15619" width="14.47265625" style="31" customWidth="1"/>
    <col min="15620" max="15620" width="11.1015625" style="31" customWidth="1"/>
    <col min="15621" max="15621" width="6.7890625" style="31" customWidth="1"/>
    <col min="15622" max="15627" width="4.47265625" style="31" customWidth="1"/>
    <col min="15628" max="15630" width="8.83984375" style="31"/>
    <col min="15631" max="15633" width="6.20703125" style="31" customWidth="1"/>
    <col min="15634" max="15872" width="8.83984375" style="31"/>
    <col min="15873" max="15873" width="4.47265625" style="31" customWidth="1"/>
    <col min="15874" max="15875" width="14.47265625" style="31" customWidth="1"/>
    <col min="15876" max="15876" width="11.1015625" style="31" customWidth="1"/>
    <col min="15877" max="15877" width="6.7890625" style="31" customWidth="1"/>
    <col min="15878" max="15883" width="4.47265625" style="31" customWidth="1"/>
    <col min="15884" max="15886" width="8.83984375" style="31"/>
    <col min="15887" max="15889" width="6.20703125" style="31" customWidth="1"/>
    <col min="15890" max="16128" width="8.83984375" style="31"/>
    <col min="16129" max="16129" width="4.47265625" style="31" customWidth="1"/>
    <col min="16130" max="16131" width="14.47265625" style="31" customWidth="1"/>
    <col min="16132" max="16132" width="11.1015625" style="31" customWidth="1"/>
    <col min="16133" max="16133" width="6.7890625" style="31" customWidth="1"/>
    <col min="16134" max="16139" width="4.47265625" style="31" customWidth="1"/>
    <col min="16140" max="16142" width="8.83984375" style="31"/>
    <col min="16143" max="16145" width="6.20703125" style="31" customWidth="1"/>
    <col min="16146" max="16384" width="8.83984375" style="31"/>
  </cols>
  <sheetData>
    <row r="1" spans="1:16" s="1" customFormat="1" ht="14.25" customHeight="1" x14ac:dyDescent="0.4">
      <c r="A1" s="11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" customFormat="1" ht="12.75" customHeight="1" x14ac:dyDescent="0.4">
      <c r="A2" s="111" t="s">
        <v>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1" customFormat="1" ht="12.75" customHeight="1" x14ac:dyDescent="0.4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" customFormat="1" ht="12.75" customHeight="1" x14ac:dyDescent="0.4">
      <c r="B4" s="2"/>
      <c r="C4" s="2"/>
      <c r="D4" s="2"/>
      <c r="E4" s="113" t="s">
        <v>1</v>
      </c>
      <c r="F4" s="113"/>
      <c r="G4" s="114" t="s">
        <v>2</v>
      </c>
      <c r="H4" s="114"/>
      <c r="I4" s="114"/>
      <c r="J4" s="3">
        <v>20</v>
      </c>
      <c r="K4" s="1" t="s">
        <v>3</v>
      </c>
      <c r="L4" s="1" t="s">
        <v>151</v>
      </c>
      <c r="M4" s="1">
        <v>13.3</v>
      </c>
    </row>
    <row r="5" spans="1:16" s="1" customFormat="1" ht="16.899999999999999" customHeight="1" x14ac:dyDescent="0.4">
      <c r="B5" s="2"/>
      <c r="C5" s="2"/>
      <c r="D5" s="2"/>
      <c r="E5" s="2"/>
    </row>
    <row r="6" spans="1:16" s="1" customFormat="1" x14ac:dyDescent="0.4">
      <c r="B6" s="2"/>
      <c r="C6" s="2"/>
      <c r="D6" s="2"/>
      <c r="E6" s="2"/>
      <c r="F6" s="4"/>
      <c r="G6" s="1" t="s">
        <v>4</v>
      </c>
      <c r="H6" s="5"/>
      <c r="J6" s="1" t="s">
        <v>5</v>
      </c>
      <c r="K6" s="5"/>
      <c r="L6" s="1" t="s">
        <v>6</v>
      </c>
      <c r="M6" s="1" t="s">
        <v>7</v>
      </c>
      <c r="N6" s="1" t="s">
        <v>8</v>
      </c>
      <c r="O6" s="1" t="s">
        <v>9</v>
      </c>
      <c r="P6" s="1" t="s">
        <v>9</v>
      </c>
    </row>
    <row r="7" spans="1:16" s="1" customFormat="1" x14ac:dyDescent="0.4">
      <c r="A7" s="6" t="s">
        <v>10</v>
      </c>
      <c r="B7" s="7" t="s">
        <v>11</v>
      </c>
      <c r="C7" s="7" t="s">
        <v>12</v>
      </c>
      <c r="D7" s="7" t="s">
        <v>13</v>
      </c>
      <c r="E7" s="7" t="s">
        <v>14</v>
      </c>
      <c r="F7" s="8" t="s">
        <v>15</v>
      </c>
      <c r="G7" s="6" t="s">
        <v>16</v>
      </c>
      <c r="H7" s="9" t="s">
        <v>17</v>
      </c>
      <c r="I7" s="6" t="s">
        <v>15</v>
      </c>
      <c r="J7" s="6" t="s">
        <v>16</v>
      </c>
      <c r="K7" s="9" t="s">
        <v>17</v>
      </c>
      <c r="L7" s="6" t="s">
        <v>18</v>
      </c>
      <c r="M7" s="6" t="s">
        <v>18</v>
      </c>
      <c r="N7" s="6" t="s">
        <v>18</v>
      </c>
      <c r="O7" s="6" t="s">
        <v>10</v>
      </c>
      <c r="P7" s="6" t="s">
        <v>19</v>
      </c>
    </row>
    <row r="8" spans="1:16" s="1" customFormat="1" x14ac:dyDescent="0.4">
      <c r="A8" s="10"/>
      <c r="B8" s="11"/>
      <c r="C8" s="11"/>
      <c r="D8" s="11"/>
      <c r="E8" s="1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s="1" customFormat="1" ht="14.4" x14ac:dyDescent="0.55000000000000004">
      <c r="A9" s="1">
        <v>1</v>
      </c>
      <c r="B9" s="64" t="s">
        <v>48</v>
      </c>
      <c r="C9" s="64" t="s">
        <v>49</v>
      </c>
      <c r="D9" s="64" t="s">
        <v>133</v>
      </c>
      <c r="E9" s="64">
        <v>72</v>
      </c>
      <c r="F9" s="17">
        <v>10</v>
      </c>
      <c r="G9" s="18">
        <v>15</v>
      </c>
      <c r="H9" s="19">
        <v>0</v>
      </c>
      <c r="I9" s="18">
        <v>14</v>
      </c>
      <c r="J9" s="18">
        <v>21</v>
      </c>
      <c r="K9" s="19">
        <v>5</v>
      </c>
      <c r="L9" s="1">
        <f>IF(B9="","",IF(F9="","DNS",IF(I9="","DNF",I9*3600+J9*60+K9-(F9*3600+G9*60+H9))))</f>
        <v>14765</v>
      </c>
      <c r="M9" s="20">
        <f>IF(B9="","",IF(F9="","DNS",IF(I9="","DNF",E9*$J$4)))</f>
        <v>1440</v>
      </c>
      <c r="N9" s="20">
        <f>IF(B9="","",IF(F9="","DNS",IF(I9="","DNF",L9-M9)))</f>
        <v>13325</v>
      </c>
      <c r="O9" s="1">
        <f>IF($B9&lt;&gt;0,IF($N9="DNS",(COUNTA($B$9:$B$20)+1),IF($N9="DNF",(COUNTA($I$9:$I$20)+1),RANK($N9,$N$9:$N$20,1))),"")</f>
        <v>1</v>
      </c>
      <c r="P9" s="1">
        <f>IF($B9&lt;&gt;0,IF($N9="DNS",COUNTA($B$9:$B$32)+1,IF($N9="DNF",COUNTA($I$9:$I$32)+1,RANK($N9,$N$9:$N$32,1))),"")</f>
        <v>1</v>
      </c>
    </row>
    <row r="10" spans="1:16" s="1" customFormat="1" ht="14.4" x14ac:dyDescent="0.55000000000000004">
      <c r="A10" s="1">
        <v>1</v>
      </c>
      <c r="B10" s="64" t="s">
        <v>55</v>
      </c>
      <c r="C10" s="64" t="s">
        <v>56</v>
      </c>
      <c r="D10" s="64" t="s">
        <v>133</v>
      </c>
      <c r="E10" s="64">
        <v>72</v>
      </c>
      <c r="F10" s="17">
        <v>10</v>
      </c>
      <c r="G10" s="18">
        <v>15</v>
      </c>
      <c r="H10" s="19">
        <v>0</v>
      </c>
      <c r="I10" s="18">
        <v>14</v>
      </c>
      <c r="J10" s="18">
        <v>30</v>
      </c>
      <c r="K10" s="19">
        <v>18</v>
      </c>
      <c r="L10" s="1">
        <f t="shared" ref="L10:L44" si="0">IF(B10="","",IF(F10="","DNS",IF(I10="","DNF",I10*3600+J10*60+K10-(F10*3600+G10*60+H10))))</f>
        <v>15318</v>
      </c>
      <c r="M10" s="20">
        <f t="shared" ref="M10:M44" si="1">IF(B10="","",IF(F10="","DNS",IF(I10="","DNF",E10*$J$4)))</f>
        <v>1440</v>
      </c>
      <c r="N10" s="20">
        <f t="shared" ref="N10:N44" si="2">IF(B10="","",IF(F10="","DNS",IF(I10="","DNF",L10-M10)))</f>
        <v>13878</v>
      </c>
      <c r="O10" s="1">
        <f t="shared" ref="O10:O20" si="3">IF($B10&lt;&gt;0,IF($N10="DNS",(COUNTA($B$9:$B$20)+1),IF($N10="DNF",(COUNTA($I$9:$I$20)+1),RANK($N10,$N$9:$N$20,1))),"")</f>
        <v>2</v>
      </c>
      <c r="P10" s="37">
        <f t="shared" ref="P10:P32" si="4">IF($B10&lt;&gt;0,IF($N10="DNS",COUNTA($B$9:$B$32)+1,IF($N10="DNF",COUNTA($I$9:$I$32)+1,RANK($N10,$N$9:$N$32,1))),"")</f>
        <v>3</v>
      </c>
    </row>
    <row r="11" spans="1:16" s="1" customFormat="1" ht="14.4" x14ac:dyDescent="0.55000000000000004">
      <c r="A11" s="1">
        <v>1</v>
      </c>
      <c r="B11" s="64" t="s">
        <v>67</v>
      </c>
      <c r="C11" s="64" t="s">
        <v>68</v>
      </c>
      <c r="D11" s="64" t="s">
        <v>69</v>
      </c>
      <c r="E11" s="64">
        <v>75</v>
      </c>
      <c r="F11" s="17">
        <v>10</v>
      </c>
      <c r="G11" s="18">
        <v>15</v>
      </c>
      <c r="H11" s="19">
        <v>0</v>
      </c>
      <c r="I11" s="18">
        <v>15</v>
      </c>
      <c r="J11" s="18">
        <v>0</v>
      </c>
      <c r="K11" s="19">
        <v>57</v>
      </c>
      <c r="L11" s="1">
        <f t="shared" si="0"/>
        <v>17157</v>
      </c>
      <c r="M11" s="20">
        <f t="shared" si="1"/>
        <v>1500</v>
      </c>
      <c r="N11" s="20">
        <f t="shared" si="2"/>
        <v>15657</v>
      </c>
      <c r="O11" s="1">
        <f t="shared" si="3"/>
        <v>3</v>
      </c>
      <c r="P11" s="37">
        <f t="shared" si="4"/>
        <v>6</v>
      </c>
    </row>
    <row r="12" spans="1:16" s="1" customFormat="1" ht="14.4" x14ac:dyDescent="0.55000000000000004">
      <c r="A12" s="1">
        <v>1</v>
      </c>
      <c r="B12" s="64" t="s">
        <v>64</v>
      </c>
      <c r="C12" s="40" t="s">
        <v>65</v>
      </c>
      <c r="D12" s="64" t="s">
        <v>66</v>
      </c>
      <c r="E12" s="64">
        <v>105</v>
      </c>
      <c r="F12" s="17">
        <v>10</v>
      </c>
      <c r="G12" s="18">
        <v>15</v>
      </c>
      <c r="H12" s="19">
        <v>0</v>
      </c>
      <c r="I12" s="18">
        <v>15</v>
      </c>
      <c r="J12" s="18">
        <v>27</v>
      </c>
      <c r="K12" s="19">
        <v>24</v>
      </c>
      <c r="L12" s="37">
        <f t="shared" ref="L12" si="5">IF(B12="","",IF(F12="","DNS",IF(I12="","DNF",I12*3600+J12*60+K12-(F12*3600+G12*60+H12))))</f>
        <v>18744</v>
      </c>
      <c r="M12" s="20">
        <f t="shared" ref="M12" si="6">IF(B12="","",IF(F12="","DNS",IF(I12="","DNF",E12*$J$4)))</f>
        <v>2100</v>
      </c>
      <c r="N12" s="20">
        <f t="shared" ref="N12" si="7">IF(B12="","",IF(F12="","DNS",IF(I12="","DNF",L12-M12)))</f>
        <v>16644</v>
      </c>
      <c r="O12" s="37">
        <f t="shared" si="3"/>
        <v>4</v>
      </c>
      <c r="P12" s="37">
        <f t="shared" si="4"/>
        <v>8</v>
      </c>
    </row>
    <row r="13" spans="1:16" s="1" customFormat="1" x14ac:dyDescent="0.4">
      <c r="A13" s="1">
        <v>1</v>
      </c>
      <c r="F13" s="17"/>
      <c r="G13" s="18"/>
      <c r="H13" s="19"/>
      <c r="I13" s="18"/>
      <c r="J13" s="18"/>
      <c r="K13" s="19"/>
      <c r="L13" s="37" t="str">
        <f t="shared" ref="L13" si="8">IF(B13="","",IF(F13="","DNS",IF(I13="","DNF",I13*3600+J13*60+K13-(F13*3600+G13*60+H13))))</f>
        <v/>
      </c>
      <c r="M13" s="20" t="str">
        <f t="shared" ref="M13" si="9">IF(B13="","",IF(F13="","DNS",IF(I13="","DNF",E13*$J$4)))</f>
        <v/>
      </c>
      <c r="N13" s="20" t="str">
        <f t="shared" ref="N13" si="10">IF(B13="","",IF(F13="","DNS",IF(I13="","DNF",L13-M13)))</f>
        <v/>
      </c>
      <c r="O13" s="37" t="str">
        <f t="shared" si="3"/>
        <v/>
      </c>
      <c r="P13" s="37" t="str">
        <f t="shared" si="4"/>
        <v/>
      </c>
    </row>
    <row r="14" spans="1:16" s="1" customFormat="1" x14ac:dyDescent="0.4">
      <c r="A14" s="1">
        <v>1</v>
      </c>
      <c r="B14" s="16"/>
      <c r="C14" s="2"/>
      <c r="D14" s="16"/>
      <c r="E14" s="16"/>
      <c r="F14" s="17"/>
      <c r="G14" s="18"/>
      <c r="H14" s="19"/>
      <c r="I14" s="18"/>
      <c r="J14" s="18"/>
      <c r="K14" s="19"/>
      <c r="L14" s="1" t="str">
        <f t="shared" si="0"/>
        <v/>
      </c>
      <c r="M14" s="20" t="str">
        <f t="shared" si="1"/>
        <v/>
      </c>
      <c r="N14" s="20" t="str">
        <f t="shared" si="2"/>
        <v/>
      </c>
      <c r="O14" s="1" t="str">
        <f t="shared" si="3"/>
        <v/>
      </c>
      <c r="P14" s="37" t="str">
        <f t="shared" si="4"/>
        <v/>
      </c>
    </row>
    <row r="15" spans="1:16" s="1" customFormat="1" x14ac:dyDescent="0.4">
      <c r="A15" s="1">
        <v>1</v>
      </c>
      <c r="B15" s="16"/>
      <c r="C15" s="2"/>
      <c r="D15" s="16"/>
      <c r="E15" s="16"/>
      <c r="F15" s="17"/>
      <c r="G15" s="18"/>
      <c r="H15" s="19"/>
      <c r="I15" s="18"/>
      <c r="J15" s="18"/>
      <c r="K15" s="19"/>
      <c r="L15" s="1" t="str">
        <f t="shared" si="0"/>
        <v/>
      </c>
      <c r="M15" s="20" t="str">
        <f t="shared" si="1"/>
        <v/>
      </c>
      <c r="N15" s="20" t="str">
        <f t="shared" si="2"/>
        <v/>
      </c>
      <c r="O15" s="1" t="str">
        <f t="shared" si="3"/>
        <v/>
      </c>
      <c r="P15" s="37" t="str">
        <f t="shared" si="4"/>
        <v/>
      </c>
    </row>
    <row r="16" spans="1:16" s="1" customFormat="1" x14ac:dyDescent="0.4">
      <c r="A16" s="1">
        <v>1</v>
      </c>
      <c r="B16" s="16"/>
      <c r="C16" s="2"/>
      <c r="D16" s="16"/>
      <c r="E16" s="16"/>
      <c r="F16" s="17"/>
      <c r="G16" s="18"/>
      <c r="H16" s="19"/>
      <c r="I16" s="18"/>
      <c r="J16" s="18"/>
      <c r="K16" s="19"/>
      <c r="L16" s="1" t="str">
        <f t="shared" si="0"/>
        <v/>
      </c>
      <c r="M16" s="20" t="str">
        <f t="shared" si="1"/>
        <v/>
      </c>
      <c r="N16" s="20" t="str">
        <f t="shared" si="2"/>
        <v/>
      </c>
      <c r="O16" s="1" t="str">
        <f t="shared" si="3"/>
        <v/>
      </c>
      <c r="P16" s="37" t="str">
        <f t="shared" si="4"/>
        <v/>
      </c>
    </row>
    <row r="17" spans="1:16" s="1" customFormat="1" x14ac:dyDescent="0.4">
      <c r="A17" s="1">
        <v>1</v>
      </c>
      <c r="B17" s="16"/>
      <c r="C17" s="2"/>
      <c r="D17" s="16"/>
      <c r="E17" s="16"/>
      <c r="F17" s="17"/>
      <c r="G17" s="18"/>
      <c r="H17" s="19"/>
      <c r="I17" s="18"/>
      <c r="J17" s="18"/>
      <c r="K17" s="19"/>
      <c r="L17" s="1" t="str">
        <f t="shared" si="0"/>
        <v/>
      </c>
      <c r="M17" s="20" t="str">
        <f t="shared" si="1"/>
        <v/>
      </c>
      <c r="N17" s="20" t="str">
        <f t="shared" si="2"/>
        <v/>
      </c>
      <c r="O17" s="1" t="str">
        <f t="shared" si="3"/>
        <v/>
      </c>
      <c r="P17" s="37" t="str">
        <f t="shared" si="4"/>
        <v/>
      </c>
    </row>
    <row r="18" spans="1:16" s="1" customFormat="1" x14ac:dyDescent="0.4">
      <c r="A18" s="1">
        <v>1</v>
      </c>
      <c r="B18" s="16"/>
      <c r="C18" s="16"/>
      <c r="D18" s="16"/>
      <c r="E18" s="16"/>
      <c r="F18" s="17"/>
      <c r="G18" s="18"/>
      <c r="H18" s="19"/>
      <c r="I18" s="18"/>
      <c r="J18" s="18"/>
      <c r="K18" s="19"/>
      <c r="L18" s="1" t="str">
        <f t="shared" si="0"/>
        <v/>
      </c>
      <c r="M18" s="20" t="str">
        <f t="shared" si="1"/>
        <v/>
      </c>
      <c r="N18" s="20" t="str">
        <f t="shared" si="2"/>
        <v/>
      </c>
      <c r="O18" s="1" t="str">
        <f t="shared" si="3"/>
        <v/>
      </c>
      <c r="P18" s="37" t="str">
        <f t="shared" si="4"/>
        <v/>
      </c>
    </row>
    <row r="19" spans="1:16" s="1" customFormat="1" x14ac:dyDescent="0.4">
      <c r="A19" s="1">
        <v>1</v>
      </c>
      <c r="B19" s="16"/>
      <c r="C19" s="16"/>
      <c r="D19" s="16"/>
      <c r="E19" s="16"/>
      <c r="F19" s="17"/>
      <c r="G19" s="18"/>
      <c r="H19" s="19"/>
      <c r="I19" s="18"/>
      <c r="J19" s="18"/>
      <c r="K19" s="19"/>
      <c r="L19" s="1" t="str">
        <f t="shared" si="0"/>
        <v/>
      </c>
      <c r="M19" s="20" t="str">
        <f t="shared" si="1"/>
        <v/>
      </c>
      <c r="N19" s="20" t="str">
        <f t="shared" si="2"/>
        <v/>
      </c>
      <c r="O19" s="1" t="str">
        <f t="shared" si="3"/>
        <v/>
      </c>
      <c r="P19" s="37" t="str">
        <f t="shared" si="4"/>
        <v/>
      </c>
    </row>
    <row r="20" spans="1:16" s="1" customFormat="1" ht="12.6" thickBot="1" x14ac:dyDescent="0.45">
      <c r="A20" s="21"/>
      <c r="B20" s="22"/>
      <c r="C20" s="22"/>
      <c r="D20" s="22"/>
      <c r="E20" s="23"/>
      <c r="F20" s="24"/>
      <c r="G20" s="24"/>
      <c r="H20" s="25"/>
      <c r="I20" s="24"/>
      <c r="J20" s="24"/>
      <c r="K20" s="25"/>
      <c r="L20" s="26" t="str">
        <f t="shared" si="0"/>
        <v/>
      </c>
      <c r="M20" s="27" t="str">
        <f t="shared" si="1"/>
        <v/>
      </c>
      <c r="N20" s="27" t="str">
        <f t="shared" si="2"/>
        <v/>
      </c>
      <c r="O20" s="21" t="str">
        <f t="shared" si="3"/>
        <v/>
      </c>
      <c r="P20" s="37" t="str">
        <f t="shared" si="4"/>
        <v/>
      </c>
    </row>
    <row r="21" spans="1:16" s="1" customFormat="1" ht="14.4" x14ac:dyDescent="0.55000000000000004">
      <c r="A21" s="1">
        <v>2</v>
      </c>
      <c r="B21" s="64" t="s">
        <v>134</v>
      </c>
      <c r="C21" s="64" t="s">
        <v>135</v>
      </c>
      <c r="D21" s="64" t="s">
        <v>136</v>
      </c>
      <c r="E21" s="64">
        <v>129</v>
      </c>
      <c r="F21" s="17">
        <v>10</v>
      </c>
      <c r="G21" s="18">
        <v>10</v>
      </c>
      <c r="H21" s="19">
        <v>0</v>
      </c>
      <c r="I21" s="18">
        <v>14</v>
      </c>
      <c r="J21" s="18">
        <v>42</v>
      </c>
      <c r="K21" s="19">
        <v>0</v>
      </c>
      <c r="L21" s="1">
        <f t="shared" si="0"/>
        <v>16320</v>
      </c>
      <c r="M21" s="20">
        <f t="shared" si="1"/>
        <v>2580</v>
      </c>
      <c r="N21" s="20">
        <f t="shared" si="2"/>
        <v>13740</v>
      </c>
      <c r="O21" s="1">
        <f>IF($B21&lt;&gt;0,IF($N21="DNS",(COUNTA($B$21:$B$32)+1),IF($N21="DNF",(COUNTA($I$21:$I$32)+1),RANK($N21,$N$21:$N$32,1))),"")</f>
        <v>1</v>
      </c>
      <c r="P21" s="37">
        <f t="shared" si="4"/>
        <v>2</v>
      </c>
    </row>
    <row r="22" spans="1:16" s="1" customFormat="1" ht="14.4" x14ac:dyDescent="0.55000000000000004">
      <c r="A22" s="1">
        <v>2</v>
      </c>
      <c r="B22" s="64" t="s">
        <v>152</v>
      </c>
      <c r="C22" s="64" t="s">
        <v>153</v>
      </c>
      <c r="D22" s="64" t="s">
        <v>154</v>
      </c>
      <c r="E22" s="64">
        <v>129</v>
      </c>
      <c r="F22" s="17">
        <v>10</v>
      </c>
      <c r="G22" s="18">
        <v>10</v>
      </c>
      <c r="H22" s="19">
        <v>0</v>
      </c>
      <c r="I22" s="18">
        <v>15</v>
      </c>
      <c r="J22" s="18">
        <v>55</v>
      </c>
      <c r="K22" s="19">
        <v>1</v>
      </c>
      <c r="L22" s="1">
        <f t="shared" si="0"/>
        <v>20701</v>
      </c>
      <c r="M22" s="20">
        <f t="shared" si="1"/>
        <v>2580</v>
      </c>
      <c r="N22" s="20">
        <f t="shared" si="2"/>
        <v>18121</v>
      </c>
      <c r="O22" s="1">
        <f t="shared" ref="O22:O34" si="11">IF($B22&lt;&gt;0,IF($N22="DNS",(COUNTA($B$21:$B$32)+1),IF($N22="DNF",(COUNTA($I$21:$I$32)+1),RANK($N22,$N$21:$N$32,1))),"")</f>
        <v>6</v>
      </c>
      <c r="P22" s="37">
        <f t="shared" si="4"/>
        <v>10</v>
      </c>
    </row>
    <row r="23" spans="1:16" s="1" customFormat="1" ht="14.4" x14ac:dyDescent="0.55000000000000004">
      <c r="A23" s="1">
        <v>2</v>
      </c>
      <c r="B23" s="64" t="s">
        <v>87</v>
      </c>
      <c r="C23" s="64" t="s">
        <v>88</v>
      </c>
      <c r="D23" s="64" t="s">
        <v>138</v>
      </c>
      <c r="E23" s="64">
        <v>198</v>
      </c>
      <c r="F23" s="17">
        <v>10</v>
      </c>
      <c r="G23" s="18">
        <v>10</v>
      </c>
      <c r="H23" s="19">
        <v>0</v>
      </c>
      <c r="I23" s="18">
        <v>15</v>
      </c>
      <c r="J23" s="18">
        <v>27</v>
      </c>
      <c r="K23" s="19">
        <v>13</v>
      </c>
      <c r="L23" s="1">
        <f t="shared" si="0"/>
        <v>19033</v>
      </c>
      <c r="M23" s="20">
        <f t="shared" si="1"/>
        <v>3960</v>
      </c>
      <c r="N23" s="20">
        <f t="shared" si="2"/>
        <v>15073</v>
      </c>
      <c r="O23" s="1">
        <f t="shared" si="11"/>
        <v>2</v>
      </c>
      <c r="P23" s="37">
        <f t="shared" si="4"/>
        <v>4</v>
      </c>
    </row>
    <row r="24" spans="1:16" s="1" customFormat="1" ht="14.4" x14ac:dyDescent="0.55000000000000004">
      <c r="A24" s="1">
        <v>2</v>
      </c>
      <c r="B24" s="64" t="s">
        <v>139</v>
      </c>
      <c r="C24" s="79" t="s">
        <v>140</v>
      </c>
      <c r="D24" s="79" t="s">
        <v>138</v>
      </c>
      <c r="E24" s="64">
        <v>201</v>
      </c>
      <c r="F24" s="17">
        <v>10</v>
      </c>
      <c r="G24" s="18">
        <v>10</v>
      </c>
      <c r="H24" s="19">
        <v>0</v>
      </c>
      <c r="I24" s="18">
        <v>15</v>
      </c>
      <c r="J24" s="18">
        <v>31</v>
      </c>
      <c r="K24" s="19">
        <v>19</v>
      </c>
      <c r="L24" s="1">
        <f t="shared" si="0"/>
        <v>19279</v>
      </c>
      <c r="M24" s="20">
        <f t="shared" si="1"/>
        <v>4020</v>
      </c>
      <c r="N24" s="20">
        <f t="shared" si="2"/>
        <v>15259</v>
      </c>
      <c r="O24" s="1">
        <f t="shared" si="11"/>
        <v>3</v>
      </c>
      <c r="P24" s="37">
        <f t="shared" si="4"/>
        <v>5</v>
      </c>
    </row>
    <row r="25" spans="1:16" s="1" customFormat="1" ht="14.4" x14ac:dyDescent="0.55000000000000004">
      <c r="A25" s="1">
        <v>2</v>
      </c>
      <c r="B25" s="64" t="s">
        <v>141</v>
      </c>
      <c r="C25" s="64" t="s">
        <v>142</v>
      </c>
      <c r="D25" s="64" t="s">
        <v>101</v>
      </c>
      <c r="E25" s="64">
        <v>156</v>
      </c>
      <c r="F25" s="17">
        <v>10</v>
      </c>
      <c r="G25" s="18">
        <v>10</v>
      </c>
      <c r="H25" s="19">
        <v>0</v>
      </c>
      <c r="I25" s="18">
        <v>15</v>
      </c>
      <c r="J25" s="18">
        <v>42</v>
      </c>
      <c r="K25" s="19">
        <v>41</v>
      </c>
      <c r="L25" s="1">
        <f t="shared" si="0"/>
        <v>19961</v>
      </c>
      <c r="M25" s="20">
        <f t="shared" si="1"/>
        <v>3120</v>
      </c>
      <c r="N25" s="20">
        <f t="shared" si="2"/>
        <v>16841</v>
      </c>
      <c r="O25" s="1">
        <f t="shared" si="11"/>
        <v>5</v>
      </c>
      <c r="P25" s="37">
        <f t="shared" si="4"/>
        <v>9</v>
      </c>
    </row>
    <row r="26" spans="1:16" s="1" customFormat="1" ht="14.4" x14ac:dyDescent="0.55000000000000004">
      <c r="A26" s="1">
        <v>2</v>
      </c>
      <c r="B26" s="64" t="s">
        <v>96</v>
      </c>
      <c r="C26" s="64" t="s">
        <v>97</v>
      </c>
      <c r="D26" s="64" t="s">
        <v>143</v>
      </c>
      <c r="E26" s="64">
        <v>204</v>
      </c>
      <c r="F26" s="17">
        <v>10</v>
      </c>
      <c r="G26" s="18">
        <v>10</v>
      </c>
      <c r="H26" s="19">
        <v>0</v>
      </c>
      <c r="I26" s="18">
        <v>15</v>
      </c>
      <c r="J26" s="18">
        <v>51</v>
      </c>
      <c r="K26" s="19">
        <v>19</v>
      </c>
      <c r="L26" s="1">
        <f t="shared" si="0"/>
        <v>20479</v>
      </c>
      <c r="M26" s="20">
        <f t="shared" si="1"/>
        <v>4080</v>
      </c>
      <c r="N26" s="20">
        <f t="shared" si="2"/>
        <v>16399</v>
      </c>
      <c r="O26" s="1">
        <f t="shared" si="11"/>
        <v>4</v>
      </c>
      <c r="P26" s="37">
        <f t="shared" si="4"/>
        <v>7</v>
      </c>
    </row>
    <row r="27" spans="1:16" s="1" customFormat="1" ht="16.2" customHeight="1" x14ac:dyDescent="0.4">
      <c r="A27" s="1">
        <v>2</v>
      </c>
      <c r="F27" s="18"/>
      <c r="G27" s="18"/>
      <c r="H27" s="19"/>
      <c r="I27" s="18"/>
      <c r="J27" s="18"/>
      <c r="K27" s="19"/>
      <c r="L27" s="37" t="str">
        <f t="shared" ref="L27:L28" si="12">IF(B27="","",IF(F27="","DNS",IF(I27="","DNF",I27*3600+J27*60+K27-(F27*3600+G27*60+H27))))</f>
        <v/>
      </c>
      <c r="M27" s="20" t="str">
        <f t="shared" ref="M27:M28" si="13">IF(B27="","",IF(F27="","DNS",IF(I27="","DNF",E27*$J$4)))</f>
        <v/>
      </c>
      <c r="N27" s="20" t="str">
        <f t="shared" ref="N27:N28" si="14">IF(B27="","",IF(F27="","DNS",IF(I27="","DNF",L27-M27)))</f>
        <v/>
      </c>
      <c r="O27" s="37" t="str">
        <f t="shared" si="11"/>
        <v/>
      </c>
      <c r="P27" s="37" t="str">
        <f t="shared" si="4"/>
        <v/>
      </c>
    </row>
    <row r="28" spans="1:16" s="1" customFormat="1" x14ac:dyDescent="0.4">
      <c r="A28" s="1">
        <v>2</v>
      </c>
      <c r="B28" s="16"/>
      <c r="C28" s="16"/>
      <c r="D28" s="16"/>
      <c r="E28" s="29"/>
      <c r="F28" s="18"/>
      <c r="G28" s="18"/>
      <c r="H28" s="19"/>
      <c r="I28" s="18"/>
      <c r="J28" s="18"/>
      <c r="K28" s="19"/>
      <c r="L28" s="37" t="str">
        <f t="shared" si="12"/>
        <v/>
      </c>
      <c r="M28" s="20" t="str">
        <f t="shared" si="13"/>
        <v/>
      </c>
      <c r="N28" s="20" t="str">
        <f t="shared" si="14"/>
        <v/>
      </c>
      <c r="O28" s="37" t="str">
        <f t="shared" si="11"/>
        <v/>
      </c>
      <c r="P28" s="37" t="str">
        <f t="shared" si="4"/>
        <v/>
      </c>
    </row>
    <row r="29" spans="1:16" s="1" customFormat="1" x14ac:dyDescent="0.4">
      <c r="A29" s="1">
        <v>2</v>
      </c>
      <c r="B29" s="16"/>
      <c r="C29" s="16"/>
      <c r="D29" s="16"/>
      <c r="E29" s="29"/>
      <c r="F29" s="18"/>
      <c r="G29" s="18"/>
      <c r="H29" s="19"/>
      <c r="I29" s="18"/>
      <c r="J29" s="18"/>
      <c r="K29" s="19"/>
      <c r="L29" s="37" t="str">
        <f t="shared" ref="L29:L34" si="15">IF(B29="","",IF(F29="","DNS",IF(I29="","DNF",I29*3600+J29*60+K29-(F29*3600+G29*60+H29))))</f>
        <v/>
      </c>
      <c r="M29" s="20" t="str">
        <f t="shared" ref="M29:M34" si="16">IF(B29="","",IF(F29="","DNS",IF(I29="","DNF",E29*$J$4)))</f>
        <v/>
      </c>
      <c r="N29" s="20" t="str">
        <f t="shared" ref="N29:N34" si="17">IF(B29="","",IF(F29="","DNS",IF(I29="","DNF",L29-M29)))</f>
        <v/>
      </c>
      <c r="O29" s="37" t="str">
        <f t="shared" si="11"/>
        <v/>
      </c>
      <c r="P29" s="37" t="str">
        <f t="shared" si="4"/>
        <v/>
      </c>
    </row>
    <row r="30" spans="1:16" s="1" customFormat="1" x14ac:dyDescent="0.4">
      <c r="A30" s="1">
        <v>2</v>
      </c>
      <c r="B30" s="16"/>
      <c r="C30" s="16"/>
      <c r="D30" s="16"/>
      <c r="E30" s="29"/>
      <c r="F30" s="18"/>
      <c r="G30" s="18"/>
      <c r="H30" s="19"/>
      <c r="I30" s="18"/>
      <c r="J30" s="18"/>
      <c r="K30" s="19"/>
      <c r="L30" s="37" t="str">
        <f t="shared" si="15"/>
        <v/>
      </c>
      <c r="M30" s="20" t="str">
        <f t="shared" si="16"/>
        <v/>
      </c>
      <c r="N30" s="20" t="str">
        <f t="shared" si="17"/>
        <v/>
      </c>
      <c r="O30" s="37" t="str">
        <f t="shared" si="11"/>
        <v/>
      </c>
      <c r="P30" s="37" t="str">
        <f t="shared" si="4"/>
        <v/>
      </c>
    </row>
    <row r="31" spans="1:16" s="1" customFormat="1" x14ac:dyDescent="0.4">
      <c r="A31" s="1">
        <v>2</v>
      </c>
      <c r="B31" s="16"/>
      <c r="C31" s="16"/>
      <c r="D31" s="16"/>
      <c r="E31" s="29"/>
      <c r="F31" s="18"/>
      <c r="G31" s="18"/>
      <c r="H31" s="19"/>
      <c r="I31" s="18"/>
      <c r="J31" s="18"/>
      <c r="K31" s="19"/>
      <c r="L31" s="37" t="str">
        <f t="shared" si="15"/>
        <v/>
      </c>
      <c r="M31" s="20" t="str">
        <f t="shared" si="16"/>
        <v/>
      </c>
      <c r="N31" s="20" t="str">
        <f t="shared" si="17"/>
        <v/>
      </c>
      <c r="O31" s="37" t="str">
        <f t="shared" si="11"/>
        <v/>
      </c>
      <c r="P31" s="37" t="str">
        <f t="shared" si="4"/>
        <v/>
      </c>
    </row>
    <row r="32" spans="1:16" s="1" customFormat="1" ht="12.6" thickBot="1" x14ac:dyDescent="0.45">
      <c r="A32" s="21"/>
      <c r="B32" s="22"/>
      <c r="C32" s="30"/>
      <c r="D32" s="30"/>
      <c r="E32" s="23"/>
      <c r="F32" s="24"/>
      <c r="G32" s="24"/>
      <c r="H32" s="25"/>
      <c r="I32" s="24"/>
      <c r="J32" s="24"/>
      <c r="K32" s="25"/>
      <c r="L32" s="37" t="str">
        <f t="shared" si="15"/>
        <v/>
      </c>
      <c r="M32" s="20" t="str">
        <f t="shared" si="16"/>
        <v/>
      </c>
      <c r="N32" s="20" t="str">
        <f t="shared" si="17"/>
        <v/>
      </c>
      <c r="O32" s="37" t="str">
        <f t="shared" si="11"/>
        <v/>
      </c>
      <c r="P32" s="37" t="str">
        <f t="shared" si="4"/>
        <v/>
      </c>
    </row>
    <row r="33" spans="1:16" s="1" customFormat="1" ht="12.6" thickBot="1" x14ac:dyDescent="0.45">
      <c r="A33" s="1">
        <v>3</v>
      </c>
      <c r="B33" s="66" t="s">
        <v>128</v>
      </c>
      <c r="C33" s="67" t="s">
        <v>129</v>
      </c>
      <c r="D33" s="67" t="s">
        <v>150</v>
      </c>
      <c r="E33" s="66">
        <v>333</v>
      </c>
      <c r="F33" s="17">
        <v>10</v>
      </c>
      <c r="G33" s="18">
        <v>5</v>
      </c>
      <c r="H33" s="19">
        <v>0</v>
      </c>
      <c r="I33" s="18">
        <v>14</v>
      </c>
      <c r="J33" s="18">
        <v>49</v>
      </c>
      <c r="K33" s="19">
        <v>41</v>
      </c>
      <c r="L33" s="37">
        <f t="shared" si="15"/>
        <v>17081</v>
      </c>
      <c r="M33" s="20">
        <f>IF(B33="","",IF(F33="","DNS",IF(I33="","DNF",E33*M4)))</f>
        <v>4428.9000000000005</v>
      </c>
      <c r="N33" s="20">
        <f t="shared" si="17"/>
        <v>12652.099999999999</v>
      </c>
      <c r="O33" s="37" t="e">
        <f>IF($B33&lt;&gt;0,IF($N33="DNS",(COUNTA($B$21:$B$32)+1),IF($N33="DNF",(COUNTA($I$21:$I$32)+1),RANK($N33,$N$21:$N$32,1))),"")</f>
        <v>#N/A</v>
      </c>
      <c r="P33" s="37">
        <f t="shared" ref="P33:P44" si="18">IF($B33&lt;&gt;0,IF($N33="DNS",COUNTA($B$9:$B$44)+1,IF($N33="DNF",COUNTA($I$9:$I$44)+1,RANK($N33,$N$9:$N$44,1))),"")</f>
        <v>1</v>
      </c>
    </row>
    <row r="34" spans="1:16" s="1" customFormat="1" x14ac:dyDescent="0.4">
      <c r="A34" s="1">
        <v>3</v>
      </c>
      <c r="B34" s="16"/>
      <c r="C34" s="16"/>
      <c r="D34" s="16"/>
      <c r="E34" s="16"/>
      <c r="F34" s="17"/>
      <c r="G34" s="18"/>
      <c r="H34" s="19"/>
      <c r="I34" s="18"/>
      <c r="J34" s="18"/>
      <c r="K34" s="19"/>
      <c r="L34" s="37" t="str">
        <f t="shared" si="15"/>
        <v/>
      </c>
      <c r="M34" s="20" t="str">
        <f t="shared" si="16"/>
        <v/>
      </c>
      <c r="N34" s="20" t="str">
        <f t="shared" si="17"/>
        <v/>
      </c>
      <c r="O34" s="37" t="str">
        <f t="shared" si="11"/>
        <v/>
      </c>
      <c r="P34" s="37" t="str">
        <f t="shared" si="18"/>
        <v/>
      </c>
    </row>
    <row r="35" spans="1:16" s="1" customFormat="1" x14ac:dyDescent="0.4">
      <c r="A35" s="1">
        <v>3</v>
      </c>
      <c r="B35" s="16"/>
      <c r="C35" s="16"/>
      <c r="D35" s="16"/>
      <c r="E35" s="16"/>
      <c r="F35" s="17"/>
      <c r="G35" s="18"/>
      <c r="H35" s="19"/>
      <c r="I35" s="18"/>
      <c r="J35" s="18"/>
      <c r="K35" s="19"/>
      <c r="L35" s="1" t="str">
        <f t="shared" si="0"/>
        <v/>
      </c>
      <c r="M35" s="20" t="str">
        <f t="shared" si="1"/>
        <v/>
      </c>
      <c r="N35" s="20" t="str">
        <f t="shared" si="2"/>
        <v/>
      </c>
      <c r="O35" s="1" t="str">
        <f t="shared" ref="O35:O44" si="19">IF($B35&lt;&gt;0,IF($N35="DNS",(COUNTA($B$33:$B$44)+1),IF($N35="DNF",(COUNTA($I$33:$I$44)+1),RANK($N35,$N$33:$N$44,1))),"")</f>
        <v/>
      </c>
      <c r="P35" s="1" t="str">
        <f t="shared" si="18"/>
        <v/>
      </c>
    </row>
    <row r="36" spans="1:16" s="1" customFormat="1" x14ac:dyDescent="0.4">
      <c r="A36" s="1">
        <v>3</v>
      </c>
      <c r="B36" s="16"/>
      <c r="C36" s="16"/>
      <c r="D36" s="16"/>
      <c r="E36" s="16"/>
      <c r="F36" s="17"/>
      <c r="G36" s="18"/>
      <c r="H36" s="19"/>
      <c r="I36" s="18"/>
      <c r="J36" s="18"/>
      <c r="K36" s="19"/>
      <c r="L36" s="1" t="str">
        <f t="shared" si="0"/>
        <v/>
      </c>
      <c r="M36" s="20" t="str">
        <f t="shared" si="1"/>
        <v/>
      </c>
      <c r="N36" s="20" t="str">
        <f t="shared" si="2"/>
        <v/>
      </c>
      <c r="O36" s="1" t="str">
        <f t="shared" si="19"/>
        <v/>
      </c>
      <c r="P36" s="1" t="str">
        <f t="shared" si="18"/>
        <v/>
      </c>
    </row>
    <row r="37" spans="1:16" s="1" customFormat="1" x14ac:dyDescent="0.4">
      <c r="A37" s="1">
        <v>3</v>
      </c>
      <c r="B37" s="16"/>
      <c r="C37" s="16"/>
      <c r="D37" s="16"/>
      <c r="E37" s="16"/>
      <c r="F37" s="17"/>
      <c r="G37" s="18"/>
      <c r="H37" s="19"/>
      <c r="I37" s="18"/>
      <c r="J37" s="18"/>
      <c r="K37" s="19"/>
      <c r="L37" s="1" t="str">
        <f t="shared" si="0"/>
        <v/>
      </c>
      <c r="M37" s="20" t="str">
        <f t="shared" si="1"/>
        <v/>
      </c>
      <c r="N37" s="20" t="str">
        <f t="shared" si="2"/>
        <v/>
      </c>
      <c r="O37" s="1" t="str">
        <f t="shared" si="19"/>
        <v/>
      </c>
      <c r="P37" s="1" t="str">
        <f t="shared" si="18"/>
        <v/>
      </c>
    </row>
    <row r="38" spans="1:16" s="1" customFormat="1" x14ac:dyDescent="0.4">
      <c r="A38" s="1">
        <v>3</v>
      </c>
      <c r="B38" s="16"/>
      <c r="C38" s="16"/>
      <c r="D38" s="16"/>
      <c r="E38" s="16"/>
      <c r="F38" s="17"/>
      <c r="G38" s="18"/>
      <c r="H38" s="18"/>
      <c r="I38" s="17"/>
      <c r="J38" s="18"/>
      <c r="K38" s="18"/>
      <c r="L38" s="1" t="str">
        <f t="shared" si="0"/>
        <v/>
      </c>
      <c r="M38" s="20" t="str">
        <f t="shared" si="1"/>
        <v/>
      </c>
      <c r="N38" s="20" t="str">
        <f t="shared" si="2"/>
        <v/>
      </c>
      <c r="O38" s="1" t="str">
        <f t="shared" si="19"/>
        <v/>
      </c>
      <c r="P38" s="1" t="str">
        <f t="shared" si="18"/>
        <v/>
      </c>
    </row>
    <row r="39" spans="1:16" s="1" customFormat="1" x14ac:dyDescent="0.4">
      <c r="A39" s="1">
        <v>3</v>
      </c>
      <c r="B39" s="16"/>
      <c r="C39" s="16"/>
      <c r="D39" s="16"/>
      <c r="E39" s="16"/>
      <c r="F39" s="17"/>
      <c r="G39" s="18"/>
      <c r="H39" s="18"/>
      <c r="I39" s="17"/>
      <c r="J39" s="18"/>
      <c r="K39" s="18"/>
      <c r="L39" s="1" t="str">
        <f t="shared" si="0"/>
        <v/>
      </c>
      <c r="M39" s="20" t="str">
        <f t="shared" si="1"/>
        <v/>
      </c>
      <c r="N39" s="20" t="str">
        <f t="shared" si="2"/>
        <v/>
      </c>
      <c r="O39" s="1" t="str">
        <f t="shared" si="19"/>
        <v/>
      </c>
      <c r="P39" s="1" t="str">
        <f t="shared" si="18"/>
        <v/>
      </c>
    </row>
    <row r="40" spans="1:16" s="1" customFormat="1" x14ac:dyDescent="0.4">
      <c r="A40" s="1">
        <v>3</v>
      </c>
      <c r="B40" s="16"/>
      <c r="C40" s="16"/>
      <c r="D40" s="16"/>
      <c r="E40" s="16"/>
      <c r="F40" s="17"/>
      <c r="G40" s="18"/>
      <c r="H40" s="18"/>
      <c r="I40" s="17"/>
      <c r="J40" s="18"/>
      <c r="K40" s="18"/>
      <c r="L40" s="1" t="str">
        <f t="shared" si="0"/>
        <v/>
      </c>
      <c r="M40" s="20" t="str">
        <f t="shared" si="1"/>
        <v/>
      </c>
      <c r="N40" s="20" t="str">
        <f t="shared" si="2"/>
        <v/>
      </c>
      <c r="O40" s="1" t="str">
        <f t="shared" si="19"/>
        <v/>
      </c>
      <c r="P40" s="1" t="str">
        <f t="shared" si="18"/>
        <v/>
      </c>
    </row>
    <row r="41" spans="1:16" s="1" customFormat="1" x14ac:dyDescent="0.4">
      <c r="A41" s="1">
        <v>3</v>
      </c>
      <c r="B41" s="16"/>
      <c r="C41" s="16"/>
      <c r="D41" s="16"/>
      <c r="E41" s="16"/>
      <c r="F41" s="17"/>
      <c r="G41" s="18"/>
      <c r="H41" s="18"/>
      <c r="I41" s="17"/>
      <c r="J41" s="18"/>
      <c r="K41" s="18"/>
      <c r="L41" s="1" t="str">
        <f t="shared" si="0"/>
        <v/>
      </c>
      <c r="M41" s="20" t="str">
        <f t="shared" si="1"/>
        <v/>
      </c>
      <c r="N41" s="20" t="str">
        <f t="shared" si="2"/>
        <v/>
      </c>
      <c r="O41" s="1" t="str">
        <f t="shared" si="19"/>
        <v/>
      </c>
      <c r="P41" s="1" t="str">
        <f t="shared" si="18"/>
        <v/>
      </c>
    </row>
    <row r="42" spans="1:16" x14ac:dyDescent="0.4">
      <c r="A42" s="1">
        <v>3</v>
      </c>
      <c r="B42" s="16"/>
      <c r="C42" s="16"/>
      <c r="D42" s="16"/>
      <c r="E42" s="16"/>
      <c r="F42" s="17"/>
      <c r="G42" s="18"/>
      <c r="H42" s="18"/>
      <c r="I42" s="17"/>
      <c r="J42" s="18"/>
      <c r="K42" s="18"/>
      <c r="L42" s="1" t="str">
        <f t="shared" si="0"/>
        <v/>
      </c>
      <c r="M42" s="20" t="str">
        <f t="shared" si="1"/>
        <v/>
      </c>
      <c r="N42" s="20" t="str">
        <f t="shared" si="2"/>
        <v/>
      </c>
      <c r="O42" s="1" t="str">
        <f t="shared" si="19"/>
        <v/>
      </c>
      <c r="P42" s="1" t="str">
        <f t="shared" si="18"/>
        <v/>
      </c>
    </row>
    <row r="43" spans="1:16" x14ac:dyDescent="0.4">
      <c r="A43" s="1">
        <v>3</v>
      </c>
      <c r="B43" s="16"/>
      <c r="C43" s="16"/>
      <c r="D43" s="16"/>
      <c r="E43" s="16"/>
      <c r="F43" s="17"/>
      <c r="G43" s="18"/>
      <c r="H43" s="18"/>
      <c r="I43" s="17"/>
      <c r="J43" s="18"/>
      <c r="K43" s="18"/>
      <c r="L43" s="1" t="str">
        <f t="shared" si="0"/>
        <v/>
      </c>
      <c r="M43" s="20" t="str">
        <f t="shared" si="1"/>
        <v/>
      </c>
      <c r="N43" s="20" t="str">
        <f t="shared" si="2"/>
        <v/>
      </c>
      <c r="O43" s="1" t="str">
        <f t="shared" si="19"/>
        <v/>
      </c>
      <c r="P43" s="1" t="str">
        <f t="shared" si="18"/>
        <v/>
      </c>
    </row>
    <row r="44" spans="1:16" x14ac:dyDescent="0.4">
      <c r="A44" s="1">
        <v>3</v>
      </c>
      <c r="B44" s="16"/>
      <c r="C44" s="16"/>
      <c r="D44" s="16"/>
      <c r="E44" s="16"/>
      <c r="F44" s="32"/>
      <c r="G44" s="33"/>
      <c r="H44" s="33"/>
      <c r="I44" s="32"/>
      <c r="J44" s="33"/>
      <c r="K44" s="33"/>
      <c r="L44" s="1" t="str">
        <f t="shared" si="0"/>
        <v/>
      </c>
      <c r="M44" s="20" t="str">
        <f t="shared" si="1"/>
        <v/>
      </c>
      <c r="N44" s="20" t="str">
        <f t="shared" si="2"/>
        <v/>
      </c>
      <c r="O44" s="1" t="str">
        <f t="shared" si="19"/>
        <v/>
      </c>
      <c r="P44" s="1" t="str">
        <f t="shared" si="18"/>
        <v/>
      </c>
    </row>
    <row r="45" spans="1:16" x14ac:dyDescent="0.4">
      <c r="A45" s="1"/>
      <c r="B45" s="16"/>
      <c r="C45" s="16"/>
      <c r="D45" s="16"/>
      <c r="E45" s="16"/>
      <c r="F45" s="33"/>
      <c r="G45" s="33"/>
      <c r="H45" s="33"/>
      <c r="I45" s="33"/>
      <c r="J45" s="33"/>
      <c r="K45" s="33"/>
      <c r="L45" s="33"/>
      <c r="M45" s="33"/>
      <c r="N45" s="33"/>
      <c r="O45" s="3" t="str">
        <f>IF($B45&lt;&gt;0,IF($N45="DNC","DNC",IF($N45="DNF","DNF",RANK($N45,$N$33:$N$44,1))),"")</f>
        <v/>
      </c>
      <c r="P45" s="33"/>
    </row>
    <row r="46" spans="1:16" x14ac:dyDescent="0.4">
      <c r="A46" s="1"/>
      <c r="B46" s="16"/>
      <c r="C46" s="16"/>
      <c r="D46" s="16"/>
      <c r="E46" s="16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x14ac:dyDescent="0.4">
      <c r="A47" s="1"/>
      <c r="B47" s="16"/>
      <c r="C47" s="16"/>
      <c r="D47" s="16"/>
      <c r="E47" s="16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x14ac:dyDescent="0.4">
      <c r="A48" s="1"/>
      <c r="B48" s="16"/>
      <c r="C48" s="16"/>
      <c r="D48" s="16"/>
      <c r="E48" s="16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4">
      <c r="B49" s="16"/>
      <c r="C49" s="16"/>
      <c r="D49" s="16"/>
      <c r="E49" s="16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x14ac:dyDescent="0.4">
      <c r="B50" s="16"/>
      <c r="C50" s="16"/>
      <c r="D50" s="16"/>
      <c r="E50" s="16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4">
      <c r="A51" s="1"/>
      <c r="B51" s="16"/>
      <c r="C51" s="16"/>
      <c r="D51" s="16"/>
      <c r="E51" s="16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x14ac:dyDescent="0.4">
      <c r="B52" s="16"/>
      <c r="C52" s="16"/>
      <c r="D52" s="16"/>
      <c r="E52" s="16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4">
      <c r="B53" s="16"/>
      <c r="C53" s="16"/>
      <c r="D53" s="16"/>
      <c r="E53" s="16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x14ac:dyDescent="0.4">
      <c r="B54" s="16"/>
      <c r="C54" s="16"/>
      <c r="D54" s="16"/>
      <c r="E54" s="16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x14ac:dyDescent="0.4">
      <c r="B55" s="16"/>
      <c r="C55" s="16"/>
      <c r="D55" s="16"/>
      <c r="E55" s="16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x14ac:dyDescent="0.4">
      <c r="B56" s="16"/>
      <c r="C56" s="16"/>
      <c r="D56" s="16"/>
      <c r="E56" s="16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x14ac:dyDescent="0.4">
      <c r="B57" s="16"/>
      <c r="C57" s="16"/>
      <c r="D57" s="16"/>
      <c r="E57" s="16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x14ac:dyDescent="0.4">
      <c r="B58" s="16"/>
      <c r="C58" s="16"/>
      <c r="D58" s="16"/>
      <c r="E58" s="16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4">
      <c r="B59" s="16"/>
      <c r="C59" s="16"/>
      <c r="D59" s="16"/>
      <c r="E59" s="16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x14ac:dyDescent="0.4">
      <c r="B60" s="16"/>
      <c r="C60" s="16"/>
      <c r="D60" s="16"/>
      <c r="E60" s="16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x14ac:dyDescent="0.4">
      <c r="B61" s="16"/>
      <c r="C61" s="16"/>
      <c r="D61" s="16"/>
      <c r="E61" s="16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x14ac:dyDescent="0.4">
      <c r="B62" s="16"/>
      <c r="C62" s="16"/>
      <c r="D62" s="16"/>
      <c r="E62" s="16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x14ac:dyDescent="0.4">
      <c r="B63" s="16"/>
      <c r="C63" s="16"/>
      <c r="D63" s="16"/>
      <c r="E63" s="16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x14ac:dyDescent="0.4">
      <c r="B64" s="16"/>
      <c r="C64" s="16"/>
      <c r="D64" s="16"/>
      <c r="E64" s="16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4">
      <c r="B65" s="16"/>
      <c r="C65" s="16"/>
      <c r="D65" s="16"/>
      <c r="E65" s="16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4">
      <c r="B66" s="16"/>
      <c r="C66" s="16"/>
      <c r="D66" s="16"/>
      <c r="E66" s="16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4">
      <c r="B67" s="16"/>
      <c r="C67" s="16"/>
      <c r="D67" s="16"/>
      <c r="E67" s="16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4">
      <c r="B68" s="16"/>
      <c r="C68" s="16"/>
      <c r="D68" s="16"/>
      <c r="E68" s="16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4">
      <c r="B69" s="16"/>
      <c r="C69" s="16"/>
      <c r="D69" s="16"/>
      <c r="E69" s="16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2:16" x14ac:dyDescent="0.4">
      <c r="B70" s="16"/>
      <c r="C70" s="16"/>
      <c r="D70" s="16"/>
      <c r="E70" s="16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6" x14ac:dyDescent="0.4">
      <c r="B71" s="16"/>
      <c r="C71" s="16"/>
      <c r="D71" s="16"/>
      <c r="E71" s="16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2:16" x14ac:dyDescent="0.4">
      <c r="B72" s="16"/>
      <c r="C72" s="16"/>
      <c r="D72" s="16"/>
      <c r="E72" s="16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6" x14ac:dyDescent="0.4">
      <c r="B73" s="16"/>
      <c r="C73" s="16"/>
      <c r="D73" s="16"/>
      <c r="E73" s="16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2:16" x14ac:dyDescent="0.4">
      <c r="B74" s="16"/>
      <c r="C74" s="16"/>
      <c r="D74" s="16"/>
      <c r="E74" s="16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2:16" x14ac:dyDescent="0.4">
      <c r="B75" s="16"/>
      <c r="C75" s="16"/>
      <c r="D75" s="16"/>
      <c r="E75" s="16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2:16" x14ac:dyDescent="0.4">
      <c r="B76" s="16"/>
      <c r="C76" s="16"/>
      <c r="D76" s="16"/>
      <c r="E76" s="16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2:16" x14ac:dyDescent="0.4">
      <c r="B77" s="16"/>
      <c r="C77" s="16"/>
      <c r="D77" s="16"/>
      <c r="E77" s="16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2:16" x14ac:dyDescent="0.4">
      <c r="B78" s="16"/>
      <c r="C78" s="16"/>
      <c r="D78" s="16"/>
      <c r="E78" s="16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2:16" x14ac:dyDescent="0.4">
      <c r="B79" s="16"/>
      <c r="C79" s="16"/>
      <c r="D79" s="16"/>
      <c r="E79" s="16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2:16" x14ac:dyDescent="0.4">
      <c r="B80" s="16"/>
      <c r="C80" s="16"/>
      <c r="D80" s="16"/>
      <c r="E80" s="16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2:16" x14ac:dyDescent="0.4">
      <c r="B81" s="16"/>
      <c r="C81" s="16"/>
      <c r="D81" s="16"/>
      <c r="E81" s="16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2:16" x14ac:dyDescent="0.4">
      <c r="B82" s="16"/>
      <c r="C82" s="16"/>
      <c r="D82" s="16"/>
      <c r="E82" s="16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2:16" x14ac:dyDescent="0.4">
      <c r="B83" s="16"/>
      <c r="C83" s="16"/>
      <c r="D83" s="16"/>
      <c r="E83" s="16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2:16" x14ac:dyDescent="0.4">
      <c r="B84" s="16"/>
      <c r="C84" s="16"/>
      <c r="D84" s="16"/>
      <c r="E84" s="16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2:16" x14ac:dyDescent="0.4">
      <c r="B85" s="16"/>
      <c r="C85" s="16"/>
      <c r="D85" s="16"/>
      <c r="E85" s="16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2:16" x14ac:dyDescent="0.4">
      <c r="B86" s="16"/>
      <c r="C86" s="16"/>
      <c r="D86" s="16"/>
      <c r="E86" s="16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2:16" x14ac:dyDescent="0.4">
      <c r="B87" s="16"/>
      <c r="C87" s="16"/>
      <c r="D87" s="16"/>
      <c r="E87" s="16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2:16" x14ac:dyDescent="0.4">
      <c r="B88" s="16"/>
      <c r="C88" s="16"/>
      <c r="D88" s="16"/>
      <c r="E88" s="16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2:16" x14ac:dyDescent="0.4">
      <c r="B89" s="16"/>
      <c r="C89" s="16"/>
      <c r="D89" s="16"/>
      <c r="E89" s="16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2:16" x14ac:dyDescent="0.4">
      <c r="B90" s="16"/>
      <c r="C90" s="16"/>
      <c r="D90" s="16"/>
      <c r="E90" s="16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2:16" x14ac:dyDescent="0.4">
      <c r="B91" s="16"/>
      <c r="C91" s="16"/>
      <c r="D91" s="16"/>
      <c r="E91" s="16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2:16" x14ac:dyDescent="0.4">
      <c r="B92" s="16"/>
      <c r="C92" s="16"/>
      <c r="D92" s="16"/>
      <c r="E92" s="16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2:16" x14ac:dyDescent="0.4">
      <c r="B93" s="16"/>
      <c r="C93" s="16"/>
      <c r="D93" s="16"/>
      <c r="E93" s="16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2:16" x14ac:dyDescent="0.4">
      <c r="B94" s="16"/>
      <c r="C94" s="16"/>
      <c r="D94" s="16"/>
      <c r="E94" s="16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2:16" x14ac:dyDescent="0.4">
      <c r="B95" s="16"/>
      <c r="C95" s="16"/>
      <c r="D95" s="16"/>
      <c r="E95" s="16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2:16" x14ac:dyDescent="0.4">
      <c r="B96" s="16"/>
      <c r="C96" s="16"/>
      <c r="D96" s="16"/>
      <c r="E96" s="16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2:16" x14ac:dyDescent="0.4">
      <c r="B97" s="16"/>
      <c r="C97" s="16"/>
      <c r="D97" s="16"/>
      <c r="E97" s="16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2:16" x14ac:dyDescent="0.4">
      <c r="B98" s="16"/>
      <c r="C98" s="16"/>
      <c r="D98" s="16"/>
      <c r="E98" s="16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2:16" x14ac:dyDescent="0.4">
      <c r="B99" s="16"/>
      <c r="C99" s="16"/>
      <c r="D99" s="16"/>
      <c r="E99" s="16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2:16" x14ac:dyDescent="0.4">
      <c r="B100" s="16"/>
      <c r="C100" s="16"/>
      <c r="D100" s="16"/>
      <c r="E100" s="16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2:16" x14ac:dyDescent="0.4">
      <c r="B101" s="16"/>
      <c r="C101" s="16"/>
      <c r="D101" s="16"/>
      <c r="E101" s="16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6" x14ac:dyDescent="0.4">
      <c r="B102" s="16"/>
      <c r="C102" s="16"/>
      <c r="D102" s="16"/>
      <c r="E102" s="16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6" x14ac:dyDescent="0.4">
      <c r="B103" s="16"/>
      <c r="C103" s="16"/>
      <c r="D103" s="16"/>
      <c r="E103" s="16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6" x14ac:dyDescent="0.4">
      <c r="B104" s="16"/>
      <c r="C104" s="16"/>
      <c r="D104" s="16"/>
      <c r="E104" s="16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6" x14ac:dyDescent="0.4">
      <c r="B105" s="16"/>
      <c r="C105" s="16"/>
      <c r="D105" s="16"/>
      <c r="E105" s="16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6" x14ac:dyDescent="0.4">
      <c r="B106" s="16"/>
      <c r="C106" s="16"/>
      <c r="D106" s="16"/>
      <c r="E106" s="16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6" x14ac:dyDescent="0.4">
      <c r="B107" s="16"/>
      <c r="C107" s="16"/>
      <c r="D107" s="16"/>
      <c r="E107" s="16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6" x14ac:dyDescent="0.4">
      <c r="B108" s="16"/>
      <c r="C108" s="16"/>
      <c r="D108" s="16"/>
      <c r="E108" s="16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2:16" x14ac:dyDescent="0.4">
      <c r="B109" s="16"/>
      <c r="C109" s="16"/>
      <c r="D109" s="16"/>
      <c r="E109" s="16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6" x14ac:dyDescent="0.4">
      <c r="B110" s="16"/>
      <c r="C110" s="16"/>
      <c r="D110" s="16"/>
      <c r="E110" s="16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2:16" x14ac:dyDescent="0.4">
      <c r="B111" s="16"/>
      <c r="C111" s="16"/>
      <c r="D111" s="16"/>
      <c r="E111" s="16"/>
      <c r="F111" s="33"/>
      <c r="G111" s="33"/>
      <c r="H111" s="33"/>
      <c r="I111" s="33"/>
      <c r="J111" s="33"/>
      <c r="K111" s="33"/>
    </row>
    <row r="112" spans="2:16" x14ac:dyDescent="0.4">
      <c r="B112" s="16"/>
      <c r="C112" s="16"/>
      <c r="D112" s="16"/>
      <c r="E112" s="16"/>
      <c r="F112" s="33"/>
      <c r="G112" s="33"/>
      <c r="H112" s="33"/>
      <c r="I112" s="33"/>
      <c r="J112" s="33"/>
      <c r="K112" s="33"/>
    </row>
    <row r="113" spans="2:11" x14ac:dyDescent="0.4">
      <c r="B113" s="16"/>
      <c r="C113" s="16"/>
      <c r="D113" s="16"/>
      <c r="E113" s="16"/>
      <c r="F113" s="33"/>
      <c r="G113" s="33"/>
      <c r="H113" s="33"/>
      <c r="I113" s="33"/>
      <c r="J113" s="33"/>
      <c r="K113" s="33"/>
    </row>
    <row r="114" spans="2:11" x14ac:dyDescent="0.4">
      <c r="B114" s="16"/>
      <c r="C114" s="16"/>
      <c r="D114" s="16"/>
      <c r="E114" s="16"/>
      <c r="F114" s="33"/>
      <c r="G114" s="33"/>
      <c r="H114" s="33"/>
      <c r="I114" s="33"/>
      <c r="J114" s="33"/>
      <c r="K114" s="33"/>
    </row>
    <row r="115" spans="2:11" x14ac:dyDescent="0.4">
      <c r="B115" s="16"/>
      <c r="C115" s="16"/>
      <c r="D115" s="16"/>
      <c r="E115" s="16"/>
      <c r="F115" s="33"/>
      <c r="G115" s="33"/>
      <c r="H115" s="33"/>
      <c r="I115" s="33"/>
      <c r="J115" s="33"/>
      <c r="K115" s="33"/>
    </row>
  </sheetData>
  <mergeCells count="5">
    <mergeCell ref="A1:P1"/>
    <mergeCell ref="A2:P2"/>
    <mergeCell ref="A3:P3"/>
    <mergeCell ref="E4:F4"/>
    <mergeCell ref="G4:I4"/>
  </mergeCells>
  <pageMargins left="0.75" right="0.75" top="1" bottom="1" header="0.5" footer="0.5"/>
  <pageSetup orientation="landscape" horizontalDpi="360" verticalDpi="36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4A0D-E8CD-4EAC-8C29-0BDD3A74A0A5}">
  <dimension ref="A1:P35"/>
  <sheetViews>
    <sheetView workbookViewId="0">
      <selection activeCell="E42" sqref="E42"/>
    </sheetView>
  </sheetViews>
  <sheetFormatPr defaultRowHeight="14.4" x14ac:dyDescent="0.55000000000000004"/>
  <sheetData>
    <row r="1" spans="1:16" x14ac:dyDescent="0.55000000000000004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x14ac:dyDescent="0.55000000000000004">
      <c r="A2" s="106" t="s">
        <v>155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x14ac:dyDescent="0.55000000000000004">
      <c r="A3" s="107">
        <v>44310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x14ac:dyDescent="0.55000000000000004">
      <c r="A4" s="34"/>
      <c r="B4" s="40"/>
      <c r="C4" s="40"/>
      <c r="D4" s="40"/>
      <c r="E4" s="108" t="s">
        <v>156</v>
      </c>
      <c r="F4" s="108"/>
      <c r="G4" s="109" t="s">
        <v>2</v>
      </c>
      <c r="H4" s="109"/>
      <c r="I4" s="109"/>
      <c r="J4" s="41">
        <v>10.1</v>
      </c>
      <c r="K4" s="34" t="s">
        <v>3</v>
      </c>
      <c r="L4" s="34"/>
      <c r="M4" s="34"/>
      <c r="N4" s="34"/>
      <c r="O4" s="34"/>
      <c r="P4" s="34"/>
    </row>
    <row r="5" spans="1:16" x14ac:dyDescent="0.55000000000000004">
      <c r="A5" s="34"/>
      <c r="B5" s="40"/>
      <c r="C5" s="40"/>
      <c r="D5" s="40"/>
      <c r="E5" s="40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55000000000000004">
      <c r="A6" s="34"/>
      <c r="B6" s="40"/>
      <c r="C6" s="40"/>
      <c r="D6" s="40"/>
      <c r="E6" s="40"/>
      <c r="F6" s="43"/>
      <c r="G6" s="34" t="s">
        <v>4</v>
      </c>
      <c r="H6" s="44"/>
      <c r="I6" s="34"/>
      <c r="J6" s="34" t="s">
        <v>5</v>
      </c>
      <c r="K6" s="44"/>
      <c r="L6" s="34" t="s">
        <v>6</v>
      </c>
      <c r="M6" s="34" t="s">
        <v>7</v>
      </c>
      <c r="N6" s="34" t="s">
        <v>8</v>
      </c>
      <c r="O6" s="34" t="s">
        <v>9</v>
      </c>
      <c r="P6" s="34" t="s">
        <v>9</v>
      </c>
    </row>
    <row r="7" spans="1:16" x14ac:dyDescent="0.55000000000000004">
      <c r="A7" s="45" t="s">
        <v>10</v>
      </c>
      <c r="B7" s="46" t="s">
        <v>11</v>
      </c>
      <c r="C7" s="46" t="s">
        <v>12</v>
      </c>
      <c r="D7" s="46" t="s">
        <v>13</v>
      </c>
      <c r="E7" s="46" t="s">
        <v>14</v>
      </c>
      <c r="F7" s="48" t="s">
        <v>15</v>
      </c>
      <c r="G7" s="45" t="s">
        <v>16</v>
      </c>
      <c r="H7" s="49" t="s">
        <v>17</v>
      </c>
      <c r="I7" s="45" t="s">
        <v>15</v>
      </c>
      <c r="J7" s="45" t="s">
        <v>16</v>
      </c>
      <c r="K7" s="49" t="s">
        <v>17</v>
      </c>
      <c r="L7" s="45" t="s">
        <v>18</v>
      </c>
      <c r="M7" s="45" t="s">
        <v>18</v>
      </c>
      <c r="N7" s="45" t="s">
        <v>18</v>
      </c>
      <c r="O7" s="45" t="s">
        <v>10</v>
      </c>
      <c r="P7" s="45" t="s">
        <v>19</v>
      </c>
    </row>
    <row r="8" spans="1:16" x14ac:dyDescent="0.55000000000000004">
      <c r="A8" s="50"/>
      <c r="B8" s="51"/>
      <c r="C8" s="51"/>
      <c r="D8" s="51"/>
      <c r="E8" s="51"/>
      <c r="F8" s="53"/>
      <c r="G8" s="54"/>
      <c r="H8" s="55"/>
      <c r="I8" s="54"/>
      <c r="J8" s="54"/>
      <c r="K8" s="55"/>
      <c r="L8" s="50"/>
      <c r="M8" s="56"/>
      <c r="N8" s="56"/>
      <c r="O8" s="50"/>
      <c r="P8" s="50"/>
    </row>
    <row r="9" spans="1:16" x14ac:dyDescent="0.55000000000000004">
      <c r="A9" s="34">
        <v>1</v>
      </c>
      <c r="B9" s="64" t="s">
        <v>48</v>
      </c>
      <c r="C9" s="64" t="s">
        <v>49</v>
      </c>
      <c r="D9" s="64" t="s">
        <v>133</v>
      </c>
      <c r="E9" s="64">
        <v>72</v>
      </c>
      <c r="F9" s="60">
        <v>11</v>
      </c>
      <c r="G9" s="61">
        <v>5</v>
      </c>
      <c r="H9" s="62">
        <v>0</v>
      </c>
      <c r="I9" s="61">
        <v>12</v>
      </c>
      <c r="J9" s="61">
        <v>52</v>
      </c>
      <c r="K9" s="62">
        <v>7</v>
      </c>
      <c r="L9" s="34">
        <f>IF(B9="","",IF(F9="","DNS",IF(I9="","DNF",I9*3600+J9*60+K9-(F9*3600+G9*60+H9))))</f>
        <v>6427</v>
      </c>
      <c r="M9" s="63">
        <f>IF(B9="","",IF(F9="","DNS",IF(I9="","DNF",E9*$J$4)))</f>
        <v>727.19999999999993</v>
      </c>
      <c r="N9" s="63">
        <f>IF(B9="","",IF(F9="","DNS",IF(I9="","DNF",L9-M9)))</f>
        <v>5699.8</v>
      </c>
      <c r="O9" s="34">
        <f>IF($B9&lt;&gt;0,IF($N9="DNS",(COUNTA($B$9:$B$20)+1),IF($N9="DNF",(COUNTA($I$9:$I$20)+1),RANK($N9,$N$9:$N$20,1))),"")</f>
        <v>1</v>
      </c>
      <c r="P9" s="34">
        <f>IF($B9&lt;&gt;0,IF($N9="DNS",COUNTA($B$9:$B$44)+1,IF($N9="DNF",COUNTA($I$9:$I$44)+1,RANK($N9,$N$9:$N$44,1))),"")</f>
        <v>2</v>
      </c>
    </row>
    <row r="10" spans="1:16" x14ac:dyDescent="0.55000000000000004">
      <c r="A10" s="34">
        <v>1</v>
      </c>
      <c r="B10" s="64" t="s">
        <v>55</v>
      </c>
      <c r="C10" s="64" t="s">
        <v>157</v>
      </c>
      <c r="D10" s="64" t="s">
        <v>133</v>
      </c>
      <c r="E10" s="64">
        <v>72</v>
      </c>
      <c r="F10" s="60">
        <v>11</v>
      </c>
      <c r="G10" s="61">
        <v>5</v>
      </c>
      <c r="H10" s="62">
        <v>0</v>
      </c>
      <c r="I10" s="61">
        <v>12</v>
      </c>
      <c r="J10" s="61">
        <v>55</v>
      </c>
      <c r="K10" s="62">
        <v>7</v>
      </c>
      <c r="L10" s="34">
        <f>IF(B10="","",IF(F10="","DNS",IF(I10="","DNF",I10*3600+J10*60+K10-(F10*3600+G10*60+H10))))</f>
        <v>6607</v>
      </c>
      <c r="M10" s="63">
        <f>IF(B10="","",IF(F10="","DNS",IF(I10="","DNF",E10*$J$4)))</f>
        <v>727.19999999999993</v>
      </c>
      <c r="N10" s="63">
        <f>IF(B10="","",IF(F10="","DNS",IF(I10="","DNF",L10-M10)))</f>
        <v>5879.8</v>
      </c>
      <c r="O10" s="34">
        <f>IF($B10&lt;&gt;0,IF($N10="DNS",(COUNTA($B$9:$B$20)+1),IF($N10="DNF",(COUNTA($I$9:$I$20)+1),RANK($N10,$N$9:$N$20,1))),"")</f>
        <v>2</v>
      </c>
      <c r="P10" s="34">
        <f>IF($B10&lt;&gt;0,IF($N10="DNS",COUNTA($B$9:$B$44)+1,IF($N10="DNF",COUNTA($I$9:$I$44)+1,RANK($N10,$N$9:$N$44,1))),"")</f>
        <v>5</v>
      </c>
    </row>
    <row r="11" spans="1:16" x14ac:dyDescent="0.55000000000000004">
      <c r="A11" s="34">
        <v>1</v>
      </c>
      <c r="B11" s="64" t="s">
        <v>64</v>
      </c>
      <c r="C11" s="64" t="s">
        <v>158</v>
      </c>
      <c r="D11" s="64" t="s">
        <v>66</v>
      </c>
      <c r="E11" s="64">
        <v>105</v>
      </c>
      <c r="F11" s="60">
        <v>11</v>
      </c>
      <c r="G11" s="61">
        <v>5</v>
      </c>
      <c r="H11" s="62">
        <v>0</v>
      </c>
      <c r="I11" s="61">
        <v>13</v>
      </c>
      <c r="J11" s="61">
        <v>10</v>
      </c>
      <c r="K11" s="62">
        <v>2</v>
      </c>
      <c r="L11" s="34">
        <f>IF(B11="","",IF(F11="","DNS",IF(I11="","DNF",I11*3600+J11*60+K11-(F11*3600+G11*60+H11))))</f>
        <v>7502</v>
      </c>
      <c r="M11" s="63">
        <f>IF(B11="","",IF(F11="","DNS",IF(I11="","DNF",E11*$J$4)))</f>
        <v>1060.5</v>
      </c>
      <c r="N11" s="63">
        <f>IF(B11="","",IF(F11="","DNS",IF(I11="","DNF",L11-M11)))</f>
        <v>6441.5</v>
      </c>
      <c r="O11" s="34">
        <f>IF($B11&lt;&gt;0,IF($N11="DNS",(COUNTA($B$9:$B$20)+1),IF($N11="DNF",(COUNTA($I$9:$I$20)+1),RANK($N11,$N$9:$N$20,1))),"")</f>
        <v>3</v>
      </c>
      <c r="P11" s="34">
        <f>IF($B11&lt;&gt;0,IF($N11="DNS",COUNTA($B$9:$B$44)+1,IF($N11="DNF",COUNTA($I$9:$I$44)+1,RANK($N11,$N$9:$N$44,1))),"")</f>
        <v>7</v>
      </c>
    </row>
    <row r="12" spans="1:16" x14ac:dyDescent="0.55000000000000004">
      <c r="A12" s="34">
        <v>1</v>
      </c>
      <c r="B12" s="64" t="s">
        <v>67</v>
      </c>
      <c r="C12" s="64" t="s">
        <v>68</v>
      </c>
      <c r="D12" s="64" t="s">
        <v>69</v>
      </c>
      <c r="E12" s="64">
        <v>75</v>
      </c>
      <c r="F12" s="60">
        <v>11</v>
      </c>
      <c r="G12" s="61">
        <v>5</v>
      </c>
      <c r="H12" s="62">
        <v>0</v>
      </c>
      <c r="I12" s="61">
        <v>13</v>
      </c>
      <c r="J12" s="61">
        <v>5</v>
      </c>
      <c r="K12" s="62">
        <v>1</v>
      </c>
      <c r="L12" s="34">
        <f>IF(B12="","",IF(F12="","DNS",IF(I12="","DNF",I12*3600+J12*60+K12-(F12*3600+G12*60+H12))))</f>
        <v>7201</v>
      </c>
      <c r="M12" s="63">
        <f>IF(B12="","",IF(F12="","DNS",IF(I12="","DNF",E12*$J$4)))</f>
        <v>757.5</v>
      </c>
      <c r="N12" s="63">
        <f>IF(B12="","",IF(F12="","DNS",IF(I12="","DNF",L12-M12)))</f>
        <v>6443.5</v>
      </c>
      <c r="O12" s="34">
        <f>IF($B12&lt;&gt;0,IF($N12="DNS",(COUNTA($B$9:$B$20)+1),IF($N12="DNF",(COUNTA($I$9:$I$20)+1),RANK($N12,$N$9:$N$20,1))),"")</f>
        <v>4</v>
      </c>
      <c r="P12" s="34">
        <f>IF($B12&lt;&gt;0,IF($N12="DNS",COUNTA($B$9:$B$44)+1,IF($N12="DNF",COUNTA($I$9:$I$44)+1,RANK($N12,$N$9:$N$44,1))),"")</f>
        <v>8</v>
      </c>
    </row>
    <row r="13" spans="1:16" hidden="1" x14ac:dyDescent="0.55000000000000004">
      <c r="A13" s="34">
        <v>1</v>
      </c>
      <c r="B13" s="64"/>
      <c r="C13" s="40"/>
      <c r="D13" s="64"/>
      <c r="E13" s="64"/>
      <c r="F13" s="60"/>
      <c r="G13" s="61"/>
      <c r="H13" s="62"/>
      <c r="I13" s="61"/>
      <c r="J13" s="61"/>
      <c r="K13" s="62"/>
      <c r="L13" s="34" t="str">
        <f t="shared" ref="L13:L32" si="0">IF(B13="","",IF(F13="","DNS",IF(I13="","DNF",I13*3600+J13*60+K13-(F13*3600+G13*60+H13))))</f>
        <v/>
      </c>
      <c r="M13" s="63" t="str">
        <f t="shared" ref="M13:M32" si="1">IF(B13="","",IF(F13="","DNS",IF(I13="","DNF",E13*$J$4)))</f>
        <v/>
      </c>
      <c r="N13" s="63" t="str">
        <f t="shared" ref="N13:N32" si="2">IF(B13="","",IF(F13="","DNS",IF(I13="","DNF",L13-M13)))</f>
        <v/>
      </c>
      <c r="O13" s="34" t="str">
        <f t="shared" ref="O13:O20" si="3">IF($B13&lt;&gt;0,IF($N13="DNS",(COUNTA($B$9:$B$20)+1),IF($N13="DNF",(COUNTA($I$9:$I$20)+1),RANK($N13,$N$9:$N$20,1))),"")</f>
        <v/>
      </c>
      <c r="P13" s="34" t="str">
        <f t="shared" ref="P13:P32" si="4">IF($B13&lt;&gt;0,IF($N13="DNS",COUNTA($B$9:$B$44)+1,IF($N13="DNF",COUNTA($I$9:$I$44)+1,RANK($N13,$N$9:$N$44,1))),"")</f>
        <v/>
      </c>
    </row>
    <row r="14" spans="1:16" hidden="1" x14ac:dyDescent="0.55000000000000004">
      <c r="A14" s="34">
        <v>1</v>
      </c>
      <c r="B14" s="64"/>
      <c r="C14" s="40"/>
      <c r="D14" s="64"/>
      <c r="E14" s="64"/>
      <c r="F14" s="60"/>
      <c r="G14" s="61"/>
      <c r="H14" s="62"/>
      <c r="I14" s="61"/>
      <c r="J14" s="61"/>
      <c r="K14" s="62"/>
      <c r="L14" s="34" t="str">
        <f t="shared" si="0"/>
        <v/>
      </c>
      <c r="M14" s="63" t="str">
        <f t="shared" si="1"/>
        <v/>
      </c>
      <c r="N14" s="63" t="str">
        <f t="shared" si="2"/>
        <v/>
      </c>
      <c r="O14" s="34" t="str">
        <f t="shared" si="3"/>
        <v/>
      </c>
      <c r="P14" s="34" t="str">
        <f t="shared" si="4"/>
        <v/>
      </c>
    </row>
    <row r="15" spans="1:16" hidden="1" x14ac:dyDescent="0.55000000000000004">
      <c r="A15" s="34">
        <v>1</v>
      </c>
      <c r="B15" s="64"/>
      <c r="C15" s="40"/>
      <c r="D15" s="64"/>
      <c r="E15" s="64"/>
      <c r="F15" s="60"/>
      <c r="G15" s="61"/>
      <c r="H15" s="62"/>
      <c r="I15" s="61"/>
      <c r="J15" s="61"/>
      <c r="K15" s="62"/>
      <c r="L15" s="34" t="str">
        <f t="shared" si="0"/>
        <v/>
      </c>
      <c r="M15" s="63" t="str">
        <f t="shared" si="1"/>
        <v/>
      </c>
      <c r="N15" s="63" t="str">
        <f t="shared" si="2"/>
        <v/>
      </c>
      <c r="O15" s="34" t="str">
        <f t="shared" si="3"/>
        <v/>
      </c>
      <c r="P15" s="34" t="str">
        <f t="shared" si="4"/>
        <v/>
      </c>
    </row>
    <row r="16" spans="1:16" hidden="1" x14ac:dyDescent="0.55000000000000004">
      <c r="A16" s="34">
        <v>1</v>
      </c>
      <c r="B16" s="64"/>
      <c r="C16" s="40"/>
      <c r="D16" s="64"/>
      <c r="E16" s="64"/>
      <c r="F16" s="60"/>
      <c r="G16" s="61"/>
      <c r="H16" s="62"/>
      <c r="I16" s="61"/>
      <c r="J16" s="61"/>
      <c r="K16" s="62"/>
      <c r="L16" s="34" t="str">
        <f t="shared" si="0"/>
        <v/>
      </c>
      <c r="M16" s="63" t="str">
        <f t="shared" si="1"/>
        <v/>
      </c>
      <c r="N16" s="63" t="str">
        <f t="shared" si="2"/>
        <v/>
      </c>
      <c r="O16" s="34" t="str">
        <f t="shared" si="3"/>
        <v/>
      </c>
      <c r="P16" s="34" t="str">
        <f t="shared" si="4"/>
        <v/>
      </c>
    </row>
    <row r="17" spans="1:16" hidden="1" x14ac:dyDescent="0.55000000000000004">
      <c r="A17" s="34">
        <v>1</v>
      </c>
      <c r="B17" s="64"/>
      <c r="C17" s="40"/>
      <c r="D17" s="64"/>
      <c r="E17" s="64"/>
      <c r="F17" s="60"/>
      <c r="G17" s="61"/>
      <c r="H17" s="62"/>
      <c r="I17" s="61"/>
      <c r="J17" s="61"/>
      <c r="K17" s="62"/>
      <c r="L17" s="34" t="str">
        <f t="shared" si="0"/>
        <v/>
      </c>
      <c r="M17" s="63" t="str">
        <f t="shared" si="1"/>
        <v/>
      </c>
      <c r="N17" s="63" t="str">
        <f t="shared" si="2"/>
        <v/>
      </c>
      <c r="O17" s="34" t="str">
        <f t="shared" si="3"/>
        <v/>
      </c>
      <c r="P17" s="34" t="str">
        <f t="shared" si="4"/>
        <v/>
      </c>
    </row>
    <row r="18" spans="1:16" hidden="1" x14ac:dyDescent="0.55000000000000004">
      <c r="A18" s="34">
        <v>1</v>
      </c>
      <c r="B18" s="64"/>
      <c r="C18" s="64"/>
      <c r="D18" s="64"/>
      <c r="E18" s="64"/>
      <c r="F18" s="60"/>
      <c r="G18" s="61"/>
      <c r="H18" s="62"/>
      <c r="I18" s="61"/>
      <c r="J18" s="61"/>
      <c r="K18" s="62"/>
      <c r="L18" s="34" t="str">
        <f t="shared" si="0"/>
        <v/>
      </c>
      <c r="M18" s="63" t="str">
        <f t="shared" si="1"/>
        <v/>
      </c>
      <c r="N18" s="63" t="str">
        <f t="shared" si="2"/>
        <v/>
      </c>
      <c r="O18" s="34" t="str">
        <f t="shared" si="3"/>
        <v/>
      </c>
      <c r="P18" s="34" t="str">
        <f t="shared" si="4"/>
        <v/>
      </c>
    </row>
    <row r="19" spans="1:16" hidden="1" x14ac:dyDescent="0.55000000000000004">
      <c r="A19" s="34">
        <v>1</v>
      </c>
      <c r="B19" s="64"/>
      <c r="C19" s="64"/>
      <c r="D19" s="64"/>
      <c r="E19" s="64"/>
      <c r="F19" s="60"/>
      <c r="G19" s="61"/>
      <c r="H19" s="62"/>
      <c r="I19" s="61"/>
      <c r="J19" s="61"/>
      <c r="K19" s="62"/>
      <c r="L19" s="34" t="str">
        <f t="shared" si="0"/>
        <v/>
      </c>
      <c r="M19" s="63" t="str">
        <f t="shared" si="1"/>
        <v/>
      </c>
      <c r="N19" s="63" t="str">
        <f t="shared" si="2"/>
        <v/>
      </c>
      <c r="O19" s="34" t="str">
        <f t="shared" si="3"/>
        <v/>
      </c>
      <c r="P19" s="34" t="str">
        <f t="shared" si="4"/>
        <v/>
      </c>
    </row>
    <row r="20" spans="1:16" ht="14.7" thickBot="1" x14ac:dyDescent="0.6">
      <c r="A20" s="35"/>
      <c r="B20" s="68"/>
      <c r="C20" s="68"/>
      <c r="D20" s="68"/>
      <c r="E20" s="78"/>
      <c r="F20" s="70"/>
      <c r="G20" s="70"/>
      <c r="H20" s="71"/>
      <c r="I20" s="70"/>
      <c r="J20" s="70"/>
      <c r="K20" s="71"/>
      <c r="L20" s="72" t="str">
        <f t="shared" si="0"/>
        <v/>
      </c>
      <c r="M20" s="73" t="str">
        <f t="shared" si="1"/>
        <v/>
      </c>
      <c r="N20" s="73" t="str">
        <f t="shared" si="2"/>
        <v/>
      </c>
      <c r="O20" s="35" t="str">
        <f t="shared" si="3"/>
        <v/>
      </c>
      <c r="P20" s="35" t="str">
        <f t="shared" si="4"/>
        <v/>
      </c>
    </row>
    <row r="21" spans="1:16" x14ac:dyDescent="0.55000000000000004">
      <c r="A21" s="34">
        <v>2</v>
      </c>
      <c r="B21" s="64" t="s">
        <v>87</v>
      </c>
      <c r="C21" s="64" t="s">
        <v>88</v>
      </c>
      <c r="D21" s="64" t="s">
        <v>138</v>
      </c>
      <c r="E21" s="64">
        <v>195</v>
      </c>
      <c r="F21" s="60">
        <v>11</v>
      </c>
      <c r="G21" s="61">
        <v>10</v>
      </c>
      <c r="H21" s="62">
        <v>0</v>
      </c>
      <c r="I21" s="61">
        <v>13</v>
      </c>
      <c r="J21" s="61">
        <v>11</v>
      </c>
      <c r="K21" s="62">
        <v>8</v>
      </c>
      <c r="L21" s="34">
        <f>IF(B21="","",IF(F21="","DNS",IF(I21="","DNF",I21*3600+J21*60+K21-(F21*3600+G21*60+H21))))</f>
        <v>7268</v>
      </c>
      <c r="M21" s="63">
        <f>IF(B21="","",IF(F21="","DNS",IF(I21="","DNF",E21*$J$4)))</f>
        <v>1969.5</v>
      </c>
      <c r="N21" s="63">
        <f>IF(B21="","",IF(F21="","DNS",IF(I21="","DNF",L21-M21)))</f>
        <v>5298.5</v>
      </c>
      <c r="O21" s="34">
        <f>IF($B21&lt;&gt;0,IF($N21="DNS",(COUNTA($B$21:$B$32)+1),IF($N21="DNF",(COUNTA($I$21:$I$32)+1),RANK($N21,$N$21:$N$32,1))),"")</f>
        <v>1</v>
      </c>
      <c r="P21" s="34">
        <f>IF($B21&lt;&gt;0,IF($N21="DNS",COUNTA($B$9:$B$44)+1,IF($N21="DNF",COUNTA($I$9:$I$44)+1,RANK($N21,$N$9:$N$44,1))),"")</f>
        <v>1</v>
      </c>
    </row>
    <row r="22" spans="1:16" x14ac:dyDescent="0.55000000000000004">
      <c r="A22" s="34">
        <v>2</v>
      </c>
      <c r="B22" s="64" t="s">
        <v>139</v>
      </c>
      <c r="C22" s="64" t="s">
        <v>140</v>
      </c>
      <c r="D22" s="64" t="s">
        <v>138</v>
      </c>
      <c r="E22" s="64">
        <v>201</v>
      </c>
      <c r="F22" s="60">
        <v>11</v>
      </c>
      <c r="G22" s="61">
        <v>10</v>
      </c>
      <c r="H22" s="62">
        <v>0</v>
      </c>
      <c r="I22" s="61">
        <v>13</v>
      </c>
      <c r="J22" s="61">
        <v>18</v>
      </c>
      <c r="K22" s="62">
        <v>56</v>
      </c>
      <c r="L22" s="34">
        <f>IF(B22="","",IF(F22="","DNS",IF(I22="","DNF",I22*3600+J22*60+K22-(F22*3600+G22*60+H22))))</f>
        <v>7736</v>
      </c>
      <c r="M22" s="63">
        <f>IF(B22="","",IF(F22="","DNS",IF(I22="","DNF",E22*$J$4)))</f>
        <v>2030.1</v>
      </c>
      <c r="N22" s="63">
        <f>IF(B22="","",IF(F22="","DNS",IF(I22="","DNF",L22-M22)))</f>
        <v>5705.9</v>
      </c>
      <c r="O22" s="34">
        <f>IF($B22&lt;&gt;0,IF($N22="DNS",(COUNTA($B$21:$B$32)+1),IF($N22="DNF",(COUNTA($I$21:$I$32)+1),RANK($N22,$N$21:$N$32,1))),"")</f>
        <v>2</v>
      </c>
      <c r="P22" s="34">
        <f>IF($B22&lt;&gt;0,IF($N22="DNS",COUNTA($B$9:$B$44)+1,IF($N22="DNF",COUNTA($I$9:$I$44)+1,RANK($N22,$N$9:$N$44,1))),"")</f>
        <v>3</v>
      </c>
    </row>
    <row r="23" spans="1:16" x14ac:dyDescent="0.55000000000000004">
      <c r="A23" s="34">
        <v>2</v>
      </c>
      <c r="B23" s="64" t="s">
        <v>159</v>
      </c>
      <c r="C23" s="64" t="s">
        <v>160</v>
      </c>
      <c r="D23" s="64" t="s">
        <v>136</v>
      </c>
      <c r="E23" s="64">
        <v>129</v>
      </c>
      <c r="F23" s="60">
        <v>11</v>
      </c>
      <c r="G23" s="61">
        <v>10</v>
      </c>
      <c r="H23" s="62">
        <v>0</v>
      </c>
      <c r="I23" s="61">
        <v>13</v>
      </c>
      <c r="J23" s="61">
        <v>8</v>
      </c>
      <c r="K23" s="62">
        <v>1</v>
      </c>
      <c r="L23" s="34">
        <f>IF(B23="","",IF(F23="","DNS",IF(I23="","DNF",I23*3600+J23*60+K23-(F23*3600+G23*60+H23))))</f>
        <v>7081</v>
      </c>
      <c r="M23" s="63">
        <f>IF(B23="","",IF(F23="","DNS",IF(I23="","DNF",E23*$J$4)))</f>
        <v>1302.8999999999999</v>
      </c>
      <c r="N23" s="63">
        <f>IF(B23="","",IF(F23="","DNS",IF(I23="","DNF",L23-M23)))</f>
        <v>5778.1</v>
      </c>
      <c r="O23" s="34">
        <f>IF($B23&lt;&gt;0,IF($N23="DNS",(COUNTA($B$21:$B$32)+1),IF($N23="DNF",(COUNTA($I$21:$I$32)+1),RANK($N23,$N$21:$N$32,1))),"")</f>
        <v>3</v>
      </c>
      <c r="P23" s="34">
        <f>IF($B23&lt;&gt;0,IF($N23="DNS",COUNTA($B$9:$B$44)+1,IF($N23="DNF",COUNTA($I$9:$I$44)+1,RANK($N23,$N$9:$N$44,1))),"")</f>
        <v>4</v>
      </c>
    </row>
    <row r="24" spans="1:16" x14ac:dyDescent="0.55000000000000004">
      <c r="A24" s="34">
        <v>2</v>
      </c>
      <c r="B24" s="64" t="s">
        <v>96</v>
      </c>
      <c r="C24" s="79" t="s">
        <v>97</v>
      </c>
      <c r="D24" s="79" t="s">
        <v>143</v>
      </c>
      <c r="E24" s="64">
        <v>204</v>
      </c>
      <c r="F24" s="60">
        <v>11</v>
      </c>
      <c r="G24" s="61">
        <v>10</v>
      </c>
      <c r="H24" s="62">
        <v>0</v>
      </c>
      <c r="I24" s="61">
        <v>13</v>
      </c>
      <c r="J24" s="61">
        <v>29</v>
      </c>
      <c r="K24" s="62">
        <v>14</v>
      </c>
      <c r="L24" s="34">
        <f>IF(B24="","",IF(F24="","DNS",IF(I24="","DNF",I24*3600+J24*60+K24-(F24*3600+G24*60+H24))))</f>
        <v>8354</v>
      </c>
      <c r="M24" s="63">
        <f>IF(B24="","",IF(F24="","DNS",IF(I24="","DNF",E24*$J$4)))</f>
        <v>2060.4</v>
      </c>
      <c r="N24" s="63">
        <f>IF(B24="","",IF(F24="","DNS",IF(I24="","DNF",L24-M24)))</f>
        <v>6293.6</v>
      </c>
      <c r="O24" s="34">
        <f>IF($B24&lt;&gt;0,IF($N24="DNS",(COUNTA($B$21:$B$32)+1),IF($N24="DNF",(COUNTA($I$21:$I$32)+1),RANK($N24,$N$21:$N$32,1))),"")</f>
        <v>4</v>
      </c>
      <c r="P24" s="34">
        <f>IF($B24&lt;&gt;0,IF($N24="DNS",COUNTA($B$9:$B$44)+1,IF($N24="DNF",COUNTA($I$9:$I$44)+1,RANK($N24,$N$9:$N$44,1))),"")</f>
        <v>6</v>
      </c>
    </row>
    <row r="25" spans="1:16" hidden="1" x14ac:dyDescent="0.55000000000000004">
      <c r="A25" s="34">
        <v>2</v>
      </c>
      <c r="B25" s="64"/>
      <c r="C25" s="64"/>
      <c r="D25" s="64"/>
      <c r="E25" s="64"/>
      <c r="F25" s="60"/>
      <c r="G25" s="61"/>
      <c r="H25" s="62"/>
      <c r="I25" s="61"/>
      <c r="J25" s="61"/>
      <c r="K25" s="62"/>
      <c r="L25" s="34" t="str">
        <f t="shared" si="0"/>
        <v/>
      </c>
      <c r="M25" s="63" t="str">
        <f t="shared" si="1"/>
        <v/>
      </c>
      <c r="N25" s="63" t="str">
        <f t="shared" si="2"/>
        <v/>
      </c>
      <c r="O25" s="34" t="str">
        <f t="shared" ref="O25:O32" si="5">IF($B25&lt;&gt;0,IF($N25="DNS",(COUNTA($B$21:$B$32)+1),IF($N25="DNF",(COUNTA($I$21:$I$32)+1),RANK($N25,$N$21:$N$32,1))),"")</f>
        <v/>
      </c>
      <c r="P25" s="34" t="str">
        <f t="shared" si="4"/>
        <v/>
      </c>
    </row>
    <row r="26" spans="1:16" hidden="1" x14ac:dyDescent="0.55000000000000004">
      <c r="A26" s="34">
        <v>2</v>
      </c>
      <c r="B26" s="64"/>
      <c r="C26" s="64"/>
      <c r="D26" s="64"/>
      <c r="E26" s="64"/>
      <c r="F26" s="60"/>
      <c r="G26" s="61"/>
      <c r="H26" s="62"/>
      <c r="I26" s="61"/>
      <c r="J26" s="61"/>
      <c r="K26" s="62"/>
      <c r="L26" s="34" t="str">
        <f t="shared" si="0"/>
        <v/>
      </c>
      <c r="M26" s="63" t="str">
        <f t="shared" si="1"/>
        <v/>
      </c>
      <c r="N26" s="63" t="str">
        <f t="shared" si="2"/>
        <v/>
      </c>
      <c r="O26" s="34" t="str">
        <f t="shared" si="5"/>
        <v/>
      </c>
      <c r="P26" s="34" t="str">
        <f t="shared" si="4"/>
        <v/>
      </c>
    </row>
    <row r="27" spans="1:16" hidden="1" x14ac:dyDescent="0.55000000000000004">
      <c r="A27" s="34">
        <v>2</v>
      </c>
      <c r="B27" s="64"/>
      <c r="C27" s="64"/>
      <c r="D27" s="64"/>
      <c r="E27" s="80"/>
      <c r="F27" s="61"/>
      <c r="G27" s="61"/>
      <c r="H27" s="62"/>
      <c r="I27" s="61"/>
      <c r="J27" s="61"/>
      <c r="K27" s="62"/>
      <c r="L27" s="34" t="str">
        <f t="shared" si="0"/>
        <v/>
      </c>
      <c r="M27" s="63" t="str">
        <f t="shared" si="1"/>
        <v/>
      </c>
      <c r="N27" s="63" t="str">
        <f t="shared" si="2"/>
        <v/>
      </c>
      <c r="O27" s="34" t="str">
        <f t="shared" si="5"/>
        <v/>
      </c>
      <c r="P27" s="34" t="str">
        <f t="shared" si="4"/>
        <v/>
      </c>
    </row>
    <row r="28" spans="1:16" hidden="1" x14ac:dyDescent="0.55000000000000004">
      <c r="A28" s="34">
        <v>2</v>
      </c>
      <c r="B28" s="64"/>
      <c r="C28" s="64"/>
      <c r="D28" s="64"/>
      <c r="E28" s="80"/>
      <c r="F28" s="61"/>
      <c r="G28" s="61"/>
      <c r="H28" s="62"/>
      <c r="I28" s="61"/>
      <c r="J28" s="61"/>
      <c r="K28" s="62"/>
      <c r="L28" s="34" t="str">
        <f t="shared" si="0"/>
        <v/>
      </c>
      <c r="M28" s="63" t="str">
        <f t="shared" si="1"/>
        <v/>
      </c>
      <c r="N28" s="63" t="str">
        <f t="shared" si="2"/>
        <v/>
      </c>
      <c r="O28" s="34" t="str">
        <f t="shared" si="5"/>
        <v/>
      </c>
      <c r="P28" s="34" t="str">
        <f t="shared" si="4"/>
        <v/>
      </c>
    </row>
    <row r="29" spans="1:16" hidden="1" x14ac:dyDescent="0.55000000000000004">
      <c r="A29" s="34">
        <v>2</v>
      </c>
      <c r="B29" s="64"/>
      <c r="C29" s="64"/>
      <c r="D29" s="64"/>
      <c r="E29" s="80"/>
      <c r="F29" s="61"/>
      <c r="G29" s="61"/>
      <c r="H29" s="62"/>
      <c r="I29" s="61"/>
      <c r="J29" s="61"/>
      <c r="K29" s="62"/>
      <c r="L29" s="34" t="str">
        <f t="shared" si="0"/>
        <v/>
      </c>
      <c r="M29" s="63" t="str">
        <f t="shared" si="1"/>
        <v/>
      </c>
      <c r="N29" s="63" t="str">
        <f t="shared" si="2"/>
        <v/>
      </c>
      <c r="O29" s="34" t="str">
        <f t="shared" si="5"/>
        <v/>
      </c>
      <c r="P29" s="34" t="str">
        <f t="shared" si="4"/>
        <v/>
      </c>
    </row>
    <row r="30" spans="1:16" hidden="1" x14ac:dyDescent="0.55000000000000004">
      <c r="A30" s="34">
        <v>2</v>
      </c>
      <c r="B30" s="64"/>
      <c r="C30" s="64"/>
      <c r="D30" s="64"/>
      <c r="E30" s="80"/>
      <c r="F30" s="61"/>
      <c r="G30" s="61"/>
      <c r="H30" s="62"/>
      <c r="I30" s="61"/>
      <c r="J30" s="61"/>
      <c r="K30" s="62"/>
      <c r="L30" s="34" t="str">
        <f t="shared" si="0"/>
        <v/>
      </c>
      <c r="M30" s="63" t="str">
        <f t="shared" si="1"/>
        <v/>
      </c>
      <c r="N30" s="63" t="str">
        <f t="shared" si="2"/>
        <v/>
      </c>
      <c r="O30" s="34" t="str">
        <f t="shared" si="5"/>
        <v/>
      </c>
      <c r="P30" s="34" t="str">
        <f t="shared" si="4"/>
        <v/>
      </c>
    </row>
    <row r="31" spans="1:16" hidden="1" x14ac:dyDescent="0.55000000000000004">
      <c r="A31" s="34">
        <v>2</v>
      </c>
      <c r="B31" s="64"/>
      <c r="C31" s="64"/>
      <c r="D31" s="64"/>
      <c r="E31" s="80"/>
      <c r="F31" s="61"/>
      <c r="G31" s="61"/>
      <c r="H31" s="62"/>
      <c r="I31" s="61"/>
      <c r="J31" s="61"/>
      <c r="K31" s="62"/>
      <c r="L31" s="34" t="str">
        <f t="shared" si="0"/>
        <v/>
      </c>
      <c r="M31" s="63" t="str">
        <f t="shared" si="1"/>
        <v/>
      </c>
      <c r="N31" s="63" t="str">
        <f t="shared" si="2"/>
        <v/>
      </c>
      <c r="O31" s="34" t="str">
        <f t="shared" si="5"/>
        <v/>
      </c>
      <c r="P31" s="34" t="str">
        <f t="shared" si="4"/>
        <v/>
      </c>
    </row>
    <row r="32" spans="1:16" ht="14.7" thickBot="1" x14ac:dyDescent="0.6">
      <c r="A32" s="35"/>
      <c r="B32" s="68"/>
      <c r="C32" s="81"/>
      <c r="D32" s="81"/>
      <c r="E32" s="78"/>
      <c r="F32" s="70"/>
      <c r="G32" s="70"/>
      <c r="H32" s="71"/>
      <c r="I32" s="70"/>
      <c r="J32" s="70"/>
      <c r="K32" s="71"/>
      <c r="L32" s="72" t="str">
        <f t="shared" si="0"/>
        <v/>
      </c>
      <c r="M32" s="73" t="str">
        <f t="shared" si="1"/>
        <v/>
      </c>
      <c r="N32" s="73" t="str">
        <f t="shared" si="2"/>
        <v/>
      </c>
      <c r="O32" s="35" t="str">
        <f t="shared" si="5"/>
        <v/>
      </c>
      <c r="P32" s="35" t="str">
        <f t="shared" si="4"/>
        <v/>
      </c>
    </row>
    <row r="33" spans="1:16" x14ac:dyDescent="0.55000000000000004">
      <c r="A33" s="34">
        <v>3</v>
      </c>
      <c r="B33" s="64" t="s">
        <v>161</v>
      </c>
      <c r="C33" s="64" t="s">
        <v>162</v>
      </c>
      <c r="D33" s="64" t="s">
        <v>150</v>
      </c>
      <c r="E33" s="64">
        <v>333</v>
      </c>
      <c r="F33" s="60">
        <v>11</v>
      </c>
      <c r="G33" s="61">
        <v>15</v>
      </c>
      <c r="H33" s="62">
        <v>0</v>
      </c>
      <c r="I33" s="61">
        <v>14</v>
      </c>
      <c r="J33" s="61">
        <v>15</v>
      </c>
      <c r="K33" s="62">
        <v>18</v>
      </c>
      <c r="L33" s="34">
        <f>IF(B33="","",IF(F33="","DNS",IF(I33="","DNF",I33*3600+J33*60+K33-(F33*3600+G33*60+H33))))</f>
        <v>10818</v>
      </c>
      <c r="M33" s="63">
        <f>IF(B33="","",IF(F33="","DNS",IF(I33="","DNF",E33*$J$4)))</f>
        <v>3363.2999999999997</v>
      </c>
      <c r="N33" s="63">
        <f>IF(B33="","",IF(F33="","DNS",IF(I33="","DNF",L33-M33)))</f>
        <v>7454.7000000000007</v>
      </c>
      <c r="O33" s="34">
        <f>IF($B33&lt;&gt;0,IF($N33="DNS",(COUNTA($B$33:$B$44)+1),IF($N33="DNF",(COUNTA($I$33:$I$44)+1),RANK($N33,$N$33:$N$44,1))),"")</f>
        <v>1</v>
      </c>
      <c r="P33" s="34">
        <f>IF($B33&lt;&gt;0,IF($N33="DNS",COUNTA($B$9:$B$44)+1,IF($N33="DNF",COUNTA($I$9:$I$44)+1,RANK($N33,$N$9:$N$44,1))),"")</f>
        <v>9</v>
      </c>
    </row>
    <row r="34" spans="1:16" x14ac:dyDescent="0.55000000000000004">
      <c r="A34" s="34">
        <v>3</v>
      </c>
      <c r="B34" s="64" t="s">
        <v>163</v>
      </c>
      <c r="C34" s="64" t="s">
        <v>164</v>
      </c>
      <c r="D34" s="64"/>
      <c r="E34" s="64">
        <v>129</v>
      </c>
      <c r="F34" s="60">
        <v>11</v>
      </c>
      <c r="G34" s="61">
        <v>15</v>
      </c>
      <c r="H34" s="62">
        <v>0</v>
      </c>
      <c r="I34" s="61">
        <v>14</v>
      </c>
      <c r="J34" s="61">
        <v>1</v>
      </c>
      <c r="K34" s="62">
        <v>2</v>
      </c>
      <c r="L34" s="34">
        <f>IF(B34="","",IF(F34="","DNS",IF(I34="","DNF",I34*3600+J34*60+K34-(F34*3600+G34*60+H34))))</f>
        <v>9962</v>
      </c>
      <c r="M34" s="63">
        <f>IF(B34="","",IF(F34="","DNS",IF(I34="","DNF",E34*$J$4)))</f>
        <v>1302.8999999999999</v>
      </c>
      <c r="N34" s="63">
        <f>IF(B34="","",IF(F34="","DNS",IF(I34="","DNF",L34-M34)))</f>
        <v>8659.1</v>
      </c>
      <c r="O34" s="34">
        <f>IF($B34&lt;&gt;0,IF($N34="DNS",(COUNTA($B$33:$B$44)+1),IF($N34="DNF",(COUNTA($I$33:$I$44)+1),RANK($N34,$N$33:$N$44,1))),"")</f>
        <v>2</v>
      </c>
      <c r="P34" s="34">
        <f>IF($B34&lt;&gt;0,IF($N34="DNS",COUNTA($B$9:$B$44)+1,IF($N34="DNF",COUNTA($I$9:$I$44)+1,RANK($N34,$N$9:$N$44,1))),"")</f>
        <v>10</v>
      </c>
    </row>
    <row r="35" spans="1:16" x14ac:dyDescent="0.55000000000000004">
      <c r="A35" s="34">
        <v>3</v>
      </c>
      <c r="B35" s="64" t="s">
        <v>165</v>
      </c>
      <c r="C35" s="64"/>
      <c r="D35" s="64"/>
      <c r="E35" s="64">
        <v>84</v>
      </c>
      <c r="F35" s="60">
        <v>11</v>
      </c>
      <c r="G35" s="61">
        <v>15</v>
      </c>
      <c r="H35" s="62">
        <v>0</v>
      </c>
      <c r="I35" s="61">
        <v>13</v>
      </c>
      <c r="J35" s="61">
        <v>57</v>
      </c>
      <c r="K35" s="62">
        <v>0</v>
      </c>
      <c r="L35" s="34">
        <f>IF(B35="","",IF(F35="","DNS",IF(I35="","DNF",I35*3600+J35*60+K35-(F35*3600+G35*60+H35))))</f>
        <v>9720</v>
      </c>
      <c r="M35" s="63">
        <f>IF(B35="","",IF(F35="","DNS",IF(I35="","DNF",E35*$J$4)))</f>
        <v>848.4</v>
      </c>
      <c r="N35" s="63">
        <f>IF(B35="","",IF(F35="","DNS",IF(I35="","DNF",L35-M35)))</f>
        <v>8871.6</v>
      </c>
      <c r="O35" s="34">
        <f>IF($B35&lt;&gt;0,IF($N35="DNS",(COUNTA($B$33:$B$44)+1),IF($N35="DNF",(COUNTA($I$33:$I$44)+1),RANK($N35,$N$33:$N$44,1))),"")</f>
        <v>3</v>
      </c>
      <c r="P35" s="34">
        <f>IF($B35&lt;&gt;0,IF($N35="DNS",COUNTA($B$9:$B$44)+1,IF($N35="DNF",COUNTA($I$9:$I$44)+1,RANK($N35,$N$9:$N$44,1))),"")</f>
        <v>11</v>
      </c>
    </row>
  </sheetData>
  <mergeCells count="5">
    <mergeCell ref="A1:P1"/>
    <mergeCell ref="A2:P2"/>
    <mergeCell ref="A3:P3"/>
    <mergeCell ref="E4:F4"/>
    <mergeCell ref="G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F733A-5FB7-4AF6-AB68-8F0DA2507C13}">
  <dimension ref="A1:P46"/>
  <sheetViews>
    <sheetView workbookViewId="0">
      <selection activeCell="N54" sqref="N54"/>
    </sheetView>
  </sheetViews>
  <sheetFormatPr defaultRowHeight="14.4" x14ac:dyDescent="0.55000000000000004"/>
  <cols>
    <col min="4" max="4" width="12.5234375" customWidth="1"/>
  </cols>
  <sheetData>
    <row r="1" spans="1:16" x14ac:dyDescent="0.55000000000000004">
      <c r="A1" s="105" t="s">
        <v>131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x14ac:dyDescent="0.55000000000000004">
      <c r="A2" s="106" t="s">
        <v>166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x14ac:dyDescent="0.55000000000000004">
      <c r="A3" s="107">
        <v>44331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x14ac:dyDescent="0.55000000000000004">
      <c r="A4" s="34"/>
      <c r="B4" s="40"/>
      <c r="C4" s="40"/>
      <c r="D4" s="40"/>
      <c r="E4" s="108" t="s">
        <v>167</v>
      </c>
      <c r="F4" s="108"/>
      <c r="G4" s="109" t="s">
        <v>2</v>
      </c>
      <c r="H4" s="109"/>
      <c r="I4" s="109"/>
      <c r="J4" s="41">
        <v>8.1999999999999993</v>
      </c>
      <c r="K4" s="34" t="s">
        <v>3</v>
      </c>
      <c r="L4" s="34"/>
      <c r="M4" s="34"/>
      <c r="N4" s="34"/>
      <c r="O4" s="34"/>
      <c r="P4" s="34"/>
    </row>
    <row r="5" spans="1:16" x14ac:dyDescent="0.55000000000000004">
      <c r="A5" s="34"/>
      <c r="B5" s="40"/>
      <c r="C5" s="40"/>
      <c r="D5" s="40"/>
      <c r="E5" s="40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55000000000000004">
      <c r="A6" s="34"/>
      <c r="B6" s="40"/>
      <c r="C6" s="40"/>
      <c r="D6" s="40"/>
      <c r="E6" s="40"/>
      <c r="F6" s="43"/>
      <c r="G6" s="34" t="s">
        <v>4</v>
      </c>
      <c r="H6" s="44"/>
      <c r="I6" s="34"/>
      <c r="J6" s="34" t="s">
        <v>5</v>
      </c>
      <c r="K6" s="44"/>
      <c r="L6" s="34" t="s">
        <v>6</v>
      </c>
      <c r="M6" s="34" t="s">
        <v>7</v>
      </c>
      <c r="N6" s="34" t="s">
        <v>8</v>
      </c>
      <c r="O6" s="34" t="s">
        <v>9</v>
      </c>
      <c r="P6" s="34" t="s">
        <v>9</v>
      </c>
    </row>
    <row r="7" spans="1:16" x14ac:dyDescent="0.55000000000000004">
      <c r="A7" s="45" t="s">
        <v>10</v>
      </c>
      <c r="B7" s="46" t="s">
        <v>11</v>
      </c>
      <c r="C7" s="46" t="s">
        <v>12</v>
      </c>
      <c r="D7" s="46" t="s">
        <v>13</v>
      </c>
      <c r="E7" s="46" t="s">
        <v>14</v>
      </c>
      <c r="F7" s="48" t="s">
        <v>15</v>
      </c>
      <c r="G7" s="45" t="s">
        <v>16</v>
      </c>
      <c r="H7" s="49" t="s">
        <v>17</v>
      </c>
      <c r="I7" s="45" t="s">
        <v>15</v>
      </c>
      <c r="J7" s="45" t="s">
        <v>16</v>
      </c>
      <c r="K7" s="49" t="s">
        <v>17</v>
      </c>
      <c r="L7" s="45" t="s">
        <v>18</v>
      </c>
      <c r="M7" s="45" t="s">
        <v>18</v>
      </c>
      <c r="N7" s="45" t="s">
        <v>18</v>
      </c>
      <c r="O7" s="45" t="s">
        <v>10</v>
      </c>
      <c r="P7" s="45" t="s">
        <v>19</v>
      </c>
    </row>
    <row r="8" spans="1:16" x14ac:dyDescent="0.55000000000000004">
      <c r="A8" s="50"/>
      <c r="B8" s="51"/>
      <c r="C8" s="51"/>
      <c r="D8" s="51"/>
      <c r="E8" s="51"/>
      <c r="F8" s="53"/>
      <c r="G8" s="54"/>
      <c r="H8" s="55"/>
      <c r="I8" s="54"/>
      <c r="J8" s="54"/>
      <c r="K8" s="55"/>
      <c r="L8" s="50"/>
      <c r="M8" s="56"/>
      <c r="N8" s="56"/>
      <c r="O8" s="50"/>
      <c r="P8" s="50"/>
    </row>
    <row r="9" spans="1:16" x14ac:dyDescent="0.55000000000000004">
      <c r="A9" s="34">
        <v>1</v>
      </c>
      <c r="B9" s="64" t="s">
        <v>48</v>
      </c>
      <c r="C9" s="64" t="s">
        <v>49</v>
      </c>
      <c r="D9" s="64" t="s">
        <v>133</v>
      </c>
      <c r="E9" s="64">
        <v>72</v>
      </c>
      <c r="F9" s="60">
        <v>11</v>
      </c>
      <c r="G9" s="61">
        <v>15</v>
      </c>
      <c r="H9" s="62">
        <v>0</v>
      </c>
      <c r="I9" s="61">
        <v>15</v>
      </c>
      <c r="J9" s="61">
        <v>28</v>
      </c>
      <c r="K9" s="62">
        <v>26</v>
      </c>
      <c r="L9" s="34">
        <f>IF(B9="","",IF(F9="","DNS",IF(I9="","DNF",I9*3600+J9*60+K9-(F9*3600+G9*60+H9))))</f>
        <v>15206</v>
      </c>
      <c r="M9" s="63">
        <f>IF(B9="","",IF(F9="","DNS",IF(I9="","DNF",E9*$J$4)))</f>
        <v>590.4</v>
      </c>
      <c r="N9" s="63">
        <f>IF(B9="","",IF(F9="","DNS",IF(I9="","DNF",L9-M9)))</f>
        <v>14615.6</v>
      </c>
      <c r="O9" s="34">
        <f>IF($B9&lt;&gt;0,IF($N9="DNS",(COUNTA($B$9:$B$20)+1),IF($N9="DNF",(COUNTA($I$9:$I$20)+1),RANK($N9,$N$9:$N$20,1))),"")</f>
        <v>1</v>
      </c>
      <c r="P9" s="34">
        <f>IF($B9&lt;&gt;0,IF($N9="DNS",COUNTA($B$9:$B$44)+1,IF($N9="DNF",COUNTA($I$9:$I$44)+1,RANK($N9,$N$9:$N$44,1))),"")</f>
        <v>1</v>
      </c>
    </row>
    <row r="10" spans="1:16" x14ac:dyDescent="0.55000000000000004">
      <c r="A10" s="34">
        <v>1</v>
      </c>
      <c r="B10" s="64" t="s">
        <v>67</v>
      </c>
      <c r="C10" s="64" t="s">
        <v>68</v>
      </c>
      <c r="D10" s="64" t="s">
        <v>69</v>
      </c>
      <c r="E10" s="64">
        <v>75</v>
      </c>
      <c r="F10" s="60">
        <v>11</v>
      </c>
      <c r="G10" s="61">
        <v>15</v>
      </c>
      <c r="H10" s="62">
        <v>0</v>
      </c>
      <c r="I10" s="61">
        <v>15</v>
      </c>
      <c r="J10" s="61">
        <v>42</v>
      </c>
      <c r="K10" s="62">
        <v>22</v>
      </c>
      <c r="L10" s="34">
        <f>IF(B10="","",IF(F10="","DNS",IF(I10="","DNF",I10*3600+J10*60+K10-(F10*3600+G10*60+H10))))</f>
        <v>16042</v>
      </c>
      <c r="M10" s="63">
        <f>IF(B10="","",IF(F10="","DNS",IF(I10="","DNF",E10*$J$4)))</f>
        <v>615</v>
      </c>
      <c r="N10" s="63">
        <f>IF(B10="","",IF(F10="","DNS",IF(I10="","DNF",L10-M10)))</f>
        <v>15427</v>
      </c>
      <c r="O10" s="34">
        <f>IF($B10&lt;&gt;0,IF($N10="DNS",(COUNTA($B$9:$B$20)+1),IF($N10="DNF",(COUNTA($I$9:$I$20)+1),RANK($N10,$N$9:$N$20,1))),"")</f>
        <v>2</v>
      </c>
      <c r="P10" s="34">
        <f>IF($B10&lt;&gt;0,IF($N10="DNS",COUNTA($B$9:$B$44)+1,IF($N10="DNF",COUNTA($I$9:$I$44)+1,RANK($N10,$N$9:$N$44,1))),"")</f>
        <v>4</v>
      </c>
    </row>
    <row r="11" spans="1:16" x14ac:dyDescent="0.55000000000000004">
      <c r="A11" s="34">
        <v>1</v>
      </c>
      <c r="B11" s="64" t="s">
        <v>55</v>
      </c>
      <c r="C11" s="64" t="s">
        <v>157</v>
      </c>
      <c r="D11" s="64" t="s">
        <v>133</v>
      </c>
      <c r="E11" s="64">
        <v>72</v>
      </c>
      <c r="F11" s="60">
        <v>11</v>
      </c>
      <c r="G11" s="61">
        <v>15</v>
      </c>
      <c r="H11" s="62">
        <v>0</v>
      </c>
      <c r="I11" s="61">
        <v>15</v>
      </c>
      <c r="J11" s="61">
        <v>44</v>
      </c>
      <c r="K11" s="62">
        <v>43</v>
      </c>
      <c r="L11" s="34">
        <f>IF(B11="","",IF(F11="","DNS",IF(I11="","DNF",I11*3600+J11*60+K11-(F11*3600+G11*60+H11))))</f>
        <v>16183</v>
      </c>
      <c r="M11" s="63">
        <f>IF(B11="","",IF(F11="","DNS",IF(I11="","DNF",E11*$J$4)))</f>
        <v>590.4</v>
      </c>
      <c r="N11" s="63">
        <f>IF(B11="","",IF(F11="","DNS",IF(I11="","DNF",L11-M11)))</f>
        <v>15592.6</v>
      </c>
      <c r="O11" s="34">
        <f>IF($B11&lt;&gt;0,IF($N11="DNS",(COUNTA($B$9:$B$20)+1),IF($N11="DNF",(COUNTA($I$9:$I$20)+1),RANK($N11,$N$9:$N$20,1))),"")</f>
        <v>3</v>
      </c>
      <c r="P11" s="34">
        <f>IF($B11&lt;&gt;0,IF($N11="DNS",COUNTA($B$9:$B$44)+1,IF($N11="DNF",COUNTA($I$9:$I$44)+1,RANK($N11,$N$9:$N$44,1))),"")</f>
        <v>5</v>
      </c>
    </row>
    <row r="12" spans="1:16" x14ac:dyDescent="0.55000000000000004">
      <c r="A12" s="34">
        <v>1</v>
      </c>
      <c r="B12" s="64" t="s">
        <v>64</v>
      </c>
      <c r="C12" s="64" t="s">
        <v>158</v>
      </c>
      <c r="D12" s="64" t="s">
        <v>66</v>
      </c>
      <c r="E12" s="64">
        <v>105</v>
      </c>
      <c r="F12" s="60">
        <v>11</v>
      </c>
      <c r="G12" s="61">
        <v>15</v>
      </c>
      <c r="H12" s="62">
        <v>0</v>
      </c>
      <c r="I12" s="61">
        <v>16</v>
      </c>
      <c r="J12" s="61">
        <v>5</v>
      </c>
      <c r="K12" s="62">
        <v>50</v>
      </c>
      <c r="L12" s="34">
        <f>IF(B12="","",IF(F12="","DNS",IF(I12="","DNF",I12*3600+J12*60+K12-(F12*3600+G12*60+H12))))</f>
        <v>17450</v>
      </c>
      <c r="M12" s="63">
        <f>IF(B12="","",IF(F12="","DNS",IF(I12="","DNF",E12*$J$4)))</f>
        <v>860.99999999999989</v>
      </c>
      <c r="N12" s="63">
        <f>IF(B12="","",IF(F12="","DNS",IF(I12="","DNF",L12-M12)))</f>
        <v>16589</v>
      </c>
      <c r="O12" s="34">
        <f>IF($B12&lt;&gt;0,IF($N12="DNS",(COUNTA($B$9:$B$20)+1),IF($N12="DNF",(COUNTA($I$9:$I$20)+1),RANK($N12,$N$9:$N$20,1))),"")</f>
        <v>4</v>
      </c>
      <c r="P12" s="34">
        <f>IF($B12&lt;&gt;0,IF($N12="DNS",COUNTA($B$9:$B$44)+1,IF($N12="DNF",COUNTA($I$9:$I$44)+1,RANK($N12,$N$9:$N$44,1))),"")</f>
        <v>8</v>
      </c>
    </row>
    <row r="13" spans="1:16" x14ac:dyDescent="0.55000000000000004">
      <c r="A13" s="34">
        <v>1</v>
      </c>
      <c r="B13" s="64"/>
      <c r="C13" s="40"/>
      <c r="D13" s="64"/>
      <c r="E13" s="64"/>
      <c r="F13" s="60"/>
      <c r="G13" s="61"/>
      <c r="H13" s="62"/>
      <c r="I13" s="61"/>
      <c r="J13" s="61"/>
      <c r="K13" s="62"/>
      <c r="L13" s="34" t="str">
        <f t="shared" ref="L13:L44" si="0">IF(B13="","",IF(F13="","DNS",IF(I13="","DNF",I13*3600+J13*60+K13-(F13*3600+G13*60+H13))))</f>
        <v/>
      </c>
      <c r="M13" s="63" t="str">
        <f t="shared" ref="M13:M44" si="1">IF(B13="","",IF(F13="","DNS",IF(I13="","DNF",E13*$J$4)))</f>
        <v/>
      </c>
      <c r="N13" s="63" t="str">
        <f t="shared" ref="N13:N44" si="2">IF(B13="","",IF(F13="","DNS",IF(I13="","DNF",L13-M13)))</f>
        <v/>
      </c>
      <c r="O13" s="34" t="str">
        <f t="shared" ref="O13:O20" si="3">IF($B13&lt;&gt;0,IF($N13="DNS",(COUNTA($B$9:$B$20)+1),IF($N13="DNF",(COUNTA($I$9:$I$20)+1),RANK($N13,$N$9:$N$20,1))),"")</f>
        <v/>
      </c>
      <c r="P13" s="34" t="str">
        <f t="shared" ref="P13:P44" si="4">IF($B13&lt;&gt;0,IF($N13="DNS",COUNTA($B$9:$B$44)+1,IF($N13="DNF",COUNTA($I$9:$I$44)+1,RANK($N13,$N$9:$N$44,1))),"")</f>
        <v/>
      </c>
    </row>
    <row r="14" spans="1:16" hidden="1" x14ac:dyDescent="0.55000000000000004">
      <c r="A14" s="34">
        <v>1</v>
      </c>
      <c r="B14" s="64"/>
      <c r="C14" s="40"/>
      <c r="D14" s="64"/>
      <c r="E14" s="64"/>
      <c r="F14" s="60"/>
      <c r="G14" s="61"/>
      <c r="H14" s="62"/>
      <c r="I14" s="61"/>
      <c r="J14" s="61"/>
      <c r="K14" s="62"/>
      <c r="L14" s="34" t="str">
        <f t="shared" si="0"/>
        <v/>
      </c>
      <c r="M14" s="63" t="str">
        <f t="shared" si="1"/>
        <v/>
      </c>
      <c r="N14" s="63" t="str">
        <f t="shared" si="2"/>
        <v/>
      </c>
      <c r="O14" s="34" t="str">
        <f t="shared" si="3"/>
        <v/>
      </c>
      <c r="P14" s="34" t="str">
        <f t="shared" si="4"/>
        <v/>
      </c>
    </row>
    <row r="15" spans="1:16" hidden="1" x14ac:dyDescent="0.55000000000000004">
      <c r="A15" s="34">
        <v>1</v>
      </c>
      <c r="B15" s="64"/>
      <c r="C15" s="40"/>
      <c r="D15" s="64"/>
      <c r="E15" s="64"/>
      <c r="F15" s="60"/>
      <c r="G15" s="61"/>
      <c r="H15" s="62"/>
      <c r="I15" s="61"/>
      <c r="J15" s="61"/>
      <c r="K15" s="62"/>
      <c r="L15" s="34" t="str">
        <f t="shared" si="0"/>
        <v/>
      </c>
      <c r="M15" s="63" t="str">
        <f t="shared" si="1"/>
        <v/>
      </c>
      <c r="N15" s="63" t="str">
        <f t="shared" si="2"/>
        <v/>
      </c>
      <c r="O15" s="34" t="str">
        <f t="shared" si="3"/>
        <v/>
      </c>
      <c r="P15" s="34" t="str">
        <f t="shared" si="4"/>
        <v/>
      </c>
    </row>
    <row r="16" spans="1:16" hidden="1" x14ac:dyDescent="0.55000000000000004">
      <c r="A16" s="34">
        <v>1</v>
      </c>
      <c r="B16" s="64"/>
      <c r="C16" s="40"/>
      <c r="D16" s="64"/>
      <c r="E16" s="64"/>
      <c r="F16" s="60"/>
      <c r="G16" s="61"/>
      <c r="H16" s="62"/>
      <c r="I16" s="61"/>
      <c r="J16" s="61"/>
      <c r="K16" s="62"/>
      <c r="L16" s="34" t="str">
        <f t="shared" si="0"/>
        <v/>
      </c>
      <c r="M16" s="63" t="str">
        <f t="shared" si="1"/>
        <v/>
      </c>
      <c r="N16" s="63" t="str">
        <f t="shared" si="2"/>
        <v/>
      </c>
      <c r="O16" s="34" t="str">
        <f t="shared" si="3"/>
        <v/>
      </c>
      <c r="P16" s="34" t="str">
        <f t="shared" si="4"/>
        <v/>
      </c>
    </row>
    <row r="17" spans="1:16" hidden="1" x14ac:dyDescent="0.55000000000000004">
      <c r="A17" s="34">
        <v>1</v>
      </c>
      <c r="B17" s="64"/>
      <c r="C17" s="40"/>
      <c r="D17" s="64"/>
      <c r="E17" s="64"/>
      <c r="F17" s="60"/>
      <c r="G17" s="61"/>
      <c r="H17" s="62"/>
      <c r="I17" s="61"/>
      <c r="J17" s="61"/>
      <c r="K17" s="62"/>
      <c r="L17" s="34" t="str">
        <f t="shared" si="0"/>
        <v/>
      </c>
      <c r="M17" s="63" t="str">
        <f t="shared" si="1"/>
        <v/>
      </c>
      <c r="N17" s="63" t="str">
        <f t="shared" si="2"/>
        <v/>
      </c>
      <c r="O17" s="34" t="str">
        <f t="shared" si="3"/>
        <v/>
      </c>
      <c r="P17" s="34" t="str">
        <f t="shared" si="4"/>
        <v/>
      </c>
    </row>
    <row r="18" spans="1:16" hidden="1" x14ac:dyDescent="0.55000000000000004">
      <c r="A18" s="34">
        <v>1</v>
      </c>
      <c r="B18" s="64"/>
      <c r="C18" s="64"/>
      <c r="D18" s="64"/>
      <c r="E18" s="64"/>
      <c r="F18" s="60"/>
      <c r="G18" s="61"/>
      <c r="H18" s="62"/>
      <c r="I18" s="61"/>
      <c r="J18" s="61"/>
      <c r="K18" s="62"/>
      <c r="L18" s="34" t="str">
        <f t="shared" si="0"/>
        <v/>
      </c>
      <c r="M18" s="63" t="str">
        <f t="shared" si="1"/>
        <v/>
      </c>
      <c r="N18" s="63" t="str">
        <f t="shared" si="2"/>
        <v/>
      </c>
      <c r="O18" s="34" t="str">
        <f t="shared" si="3"/>
        <v/>
      </c>
      <c r="P18" s="34" t="str">
        <f t="shared" si="4"/>
        <v/>
      </c>
    </row>
    <row r="19" spans="1:16" hidden="1" x14ac:dyDescent="0.55000000000000004">
      <c r="A19" s="34">
        <v>1</v>
      </c>
      <c r="B19" s="64"/>
      <c r="C19" s="64"/>
      <c r="D19" s="64"/>
      <c r="E19" s="64"/>
      <c r="F19" s="60"/>
      <c r="G19" s="61"/>
      <c r="H19" s="62"/>
      <c r="I19" s="61"/>
      <c r="J19" s="61"/>
      <c r="K19" s="62"/>
      <c r="L19" s="34" t="str">
        <f t="shared" si="0"/>
        <v/>
      </c>
      <c r="M19" s="63" t="str">
        <f t="shared" si="1"/>
        <v/>
      </c>
      <c r="N19" s="63" t="str">
        <f t="shared" si="2"/>
        <v/>
      </c>
      <c r="O19" s="34" t="str">
        <f t="shared" si="3"/>
        <v/>
      </c>
      <c r="P19" s="34" t="str">
        <f t="shared" si="4"/>
        <v/>
      </c>
    </row>
    <row r="20" spans="1:16" ht="14.7" thickBot="1" x14ac:dyDescent="0.6">
      <c r="A20" s="35"/>
      <c r="B20" s="68"/>
      <c r="C20" s="68"/>
      <c r="D20" s="68"/>
      <c r="E20" s="78"/>
      <c r="F20" s="70"/>
      <c r="G20" s="70"/>
      <c r="H20" s="71"/>
      <c r="I20" s="70"/>
      <c r="J20" s="70"/>
      <c r="K20" s="71"/>
      <c r="L20" s="72" t="str">
        <f t="shared" si="0"/>
        <v/>
      </c>
      <c r="M20" s="73" t="str">
        <f t="shared" si="1"/>
        <v/>
      </c>
      <c r="N20" s="73" t="str">
        <f t="shared" si="2"/>
        <v/>
      </c>
      <c r="O20" s="35" t="str">
        <f t="shared" si="3"/>
        <v/>
      </c>
      <c r="P20" s="35" t="str">
        <f t="shared" si="4"/>
        <v/>
      </c>
    </row>
    <row r="21" spans="1:16" x14ac:dyDescent="0.55000000000000004">
      <c r="A21" s="34">
        <v>2</v>
      </c>
      <c r="B21" s="64" t="s">
        <v>87</v>
      </c>
      <c r="C21" s="64" t="s">
        <v>88</v>
      </c>
      <c r="D21" s="64" t="s">
        <v>138</v>
      </c>
      <c r="E21" s="64">
        <v>195</v>
      </c>
      <c r="F21" s="60">
        <v>11</v>
      </c>
      <c r="G21" s="61">
        <v>10</v>
      </c>
      <c r="H21" s="62">
        <v>0</v>
      </c>
      <c r="I21" s="61">
        <v>15</v>
      </c>
      <c r="J21" s="61">
        <v>41</v>
      </c>
      <c r="K21" s="62">
        <v>50</v>
      </c>
      <c r="L21" s="34">
        <f>IF(B21="","",IF(F21="","DNS",IF(I21="","DNF",I21*3600+J21*60+K21-(F21*3600+G21*60+H21))))</f>
        <v>16310</v>
      </c>
      <c r="M21" s="63">
        <f>IF(B21="","",IF(F21="","DNS",IF(I21="","DNF",E21*$J$4)))</f>
        <v>1598.9999999999998</v>
      </c>
      <c r="N21" s="63">
        <f>IF(B21="","",IF(F21="","DNS",IF(I21="","DNF",L21-M21)))</f>
        <v>14711</v>
      </c>
      <c r="O21" s="34">
        <f>IF($B21&lt;&gt;0,IF($N21="DNS",(COUNTA($B$21:$B$32)+1),IF($N21="DNF",(COUNTA($I$21:$I$32)+1),RANK($N21,$N$21:$N$32,1))),"")</f>
        <v>1</v>
      </c>
      <c r="P21" s="34">
        <f>IF($B21&lt;&gt;0,IF($N21="DNS",COUNTA($B$9:$B$44)+1,IF($N21="DNF",COUNTA($I$9:$I$44)+1,RANK($N21,$N$9:$N$44,1))),"")</f>
        <v>2</v>
      </c>
    </row>
    <row r="22" spans="1:16" x14ac:dyDescent="0.55000000000000004">
      <c r="A22" s="34">
        <v>2</v>
      </c>
      <c r="B22" s="64" t="s">
        <v>159</v>
      </c>
      <c r="C22" s="64" t="s">
        <v>160</v>
      </c>
      <c r="D22" s="64" t="s">
        <v>136</v>
      </c>
      <c r="E22" s="64">
        <v>129</v>
      </c>
      <c r="F22" s="60">
        <v>11</v>
      </c>
      <c r="G22" s="61">
        <v>10</v>
      </c>
      <c r="H22" s="62">
        <v>0</v>
      </c>
      <c r="I22" s="61">
        <v>15</v>
      </c>
      <c r="J22" s="61">
        <v>42</v>
      </c>
      <c r="K22" s="62">
        <v>59</v>
      </c>
      <c r="L22" s="34">
        <f>IF(B22="","",IF(F22="","DNS",IF(I22="","DNF",I22*3600+J22*60+K22-(F22*3600+G22*60+H22))))</f>
        <v>16379</v>
      </c>
      <c r="M22" s="63">
        <f>IF(B22="","",IF(F22="","DNS",IF(I22="","DNF",E22*$J$4)))</f>
        <v>1057.8</v>
      </c>
      <c r="N22" s="63">
        <f>IF(B22="","",IF(F22="","DNS",IF(I22="","DNF",L22-M22)))</f>
        <v>15321.2</v>
      </c>
      <c r="O22" s="34">
        <f>IF($B22&lt;&gt;0,IF($N22="DNS",(COUNTA($B$21:$B$32)+1),IF($N22="DNF",(COUNTA($I$21:$I$32)+1),RANK($N22,$N$21:$N$32,1))),"")</f>
        <v>2</v>
      </c>
      <c r="P22" s="34">
        <f>IF($B22&lt;&gt;0,IF($N22="DNS",COUNTA($B$9:$B$44)+1,IF($N22="DNF",COUNTA($I$9:$I$44)+1,RANK($N22,$N$9:$N$44,1))),"")</f>
        <v>3</v>
      </c>
    </row>
    <row r="23" spans="1:16" x14ac:dyDescent="0.55000000000000004">
      <c r="A23" s="34">
        <v>2</v>
      </c>
      <c r="B23" s="64" t="s">
        <v>139</v>
      </c>
      <c r="C23" s="64" t="s">
        <v>140</v>
      </c>
      <c r="D23" s="64" t="s">
        <v>138</v>
      </c>
      <c r="E23" s="64">
        <v>201</v>
      </c>
      <c r="F23" s="60">
        <v>11</v>
      </c>
      <c r="G23" s="61">
        <v>10</v>
      </c>
      <c r="H23" s="62">
        <v>0</v>
      </c>
      <c r="I23" s="61">
        <v>16</v>
      </c>
      <c r="J23" s="61">
        <v>5</v>
      </c>
      <c r="K23" s="62">
        <v>9</v>
      </c>
      <c r="L23" s="34">
        <f>IF(B23="","",IF(F23="","DNS",IF(I23="","DNF",I23*3600+J23*60+K23-(F23*3600+G23*60+H23))))</f>
        <v>17709</v>
      </c>
      <c r="M23" s="63">
        <f>IF(B23="","",IF(F23="","DNS",IF(I23="","DNF",E23*$J$4)))</f>
        <v>1648.1999999999998</v>
      </c>
      <c r="N23" s="63">
        <f>IF(B23="","",IF(F23="","DNS",IF(I23="","DNF",L23-M23)))</f>
        <v>16060.8</v>
      </c>
      <c r="O23" s="34">
        <f>IF($B23&lt;&gt;0,IF($N23="DNS",(COUNTA($B$21:$B$32)+1),IF($N23="DNF",(COUNTA($I$21:$I$32)+1),RANK($N23,$N$21:$N$32,1))),"")</f>
        <v>3</v>
      </c>
      <c r="P23" s="34">
        <f>IF($B23&lt;&gt;0,IF($N23="DNS",COUNTA($B$9:$B$44)+1,IF($N23="DNF",COUNTA($I$9:$I$44)+1,RANK($N23,$N$9:$N$44,1))),"")</f>
        <v>6</v>
      </c>
    </row>
    <row r="24" spans="1:16" ht="15" customHeight="1" x14ac:dyDescent="0.55000000000000004">
      <c r="A24" s="34">
        <v>2</v>
      </c>
      <c r="B24" s="82" t="s">
        <v>93</v>
      </c>
      <c r="C24" s="82" t="s">
        <v>94</v>
      </c>
      <c r="D24" s="82" t="s">
        <v>137</v>
      </c>
      <c r="E24" s="64">
        <v>132</v>
      </c>
      <c r="F24" s="60">
        <v>11</v>
      </c>
      <c r="G24" s="61">
        <v>10</v>
      </c>
      <c r="H24" s="62">
        <v>0</v>
      </c>
      <c r="I24" s="61">
        <v>16</v>
      </c>
      <c r="J24" s="61">
        <v>3</v>
      </c>
      <c r="K24" s="62">
        <v>39</v>
      </c>
      <c r="L24" s="34">
        <f>IF(B24="","",IF(F24="","DNS",IF(I24="","DNF",I24*3600+J24*60+K24-(F24*3600+G24*60+H24))))</f>
        <v>17619</v>
      </c>
      <c r="M24" s="63">
        <f>IF(B24="","",IF(F24="","DNS",IF(I24="","DNF",E24*$J$4)))</f>
        <v>1082.3999999999999</v>
      </c>
      <c r="N24" s="63">
        <f>IF(B24="","",IF(F24="","DNS",IF(I24="","DNF",L24-M24)))</f>
        <v>16536.599999999999</v>
      </c>
      <c r="O24" s="34">
        <f>IF($B24&lt;&gt;0,IF($N24="DNS",(COUNTA($B$21:$B$32)+1),IF($N24="DNF",(COUNTA($I$21:$I$32)+1),RANK($N24,$N$21:$N$32,1))),"")</f>
        <v>4</v>
      </c>
      <c r="P24" s="34">
        <f>IF($B24&lt;&gt;0,IF($N24="DNS",COUNTA($B$9:$B$44)+1,IF($N24="DNF",COUNTA($I$9:$I$44)+1,RANK($N24,$N$9:$N$44,1))),"")</f>
        <v>7</v>
      </c>
    </row>
    <row r="25" spans="1:16" x14ac:dyDescent="0.55000000000000004">
      <c r="A25" s="34">
        <v>2</v>
      </c>
      <c r="B25" s="64" t="s">
        <v>96</v>
      </c>
      <c r="C25" s="79" t="s">
        <v>97</v>
      </c>
      <c r="D25" s="79" t="s">
        <v>143</v>
      </c>
      <c r="E25" s="64">
        <v>204</v>
      </c>
      <c r="F25" s="60">
        <v>11</v>
      </c>
      <c r="G25" s="61">
        <v>10</v>
      </c>
      <c r="H25" s="62">
        <v>0</v>
      </c>
      <c r="I25" s="61">
        <v>16</v>
      </c>
      <c r="J25" s="61">
        <v>20</v>
      </c>
      <c r="K25" s="62">
        <v>33</v>
      </c>
      <c r="L25" s="34">
        <f>IF(B25="","",IF(F25="","DNS",IF(I25="","DNF",I25*3600+J25*60+K25-(F25*3600+G25*60+H25))))</f>
        <v>18633</v>
      </c>
      <c r="M25" s="63">
        <f>IF(B25="","",IF(F25="","DNS",IF(I25="","DNF",E25*$J$4)))</f>
        <v>1672.8</v>
      </c>
      <c r="N25" s="63">
        <f>IF(B25="","",IF(F25="","DNS",IF(I25="","DNF",L25-M25)))</f>
        <v>16960.2</v>
      </c>
      <c r="O25" s="34">
        <f>IF($B25&lt;&gt;0,IF($N25="DNS",(COUNTA($B$21:$B$32)+1),IF($N25="DNF",(COUNTA($I$21:$I$32)+1),RANK($N25,$N$21:$N$32,1))),"")</f>
        <v>5</v>
      </c>
      <c r="P25" s="34">
        <f>IF($B25&lt;&gt;0,IF($N25="DNS",COUNTA($B$9:$B$44)+1,IF($N25="DNF",COUNTA($I$9:$I$44)+1,RANK($N25,$N$9:$N$44,1))),"")</f>
        <v>9</v>
      </c>
    </row>
    <row r="26" spans="1:16" x14ac:dyDescent="0.55000000000000004">
      <c r="A26" s="34">
        <v>2</v>
      </c>
      <c r="B26" s="64"/>
      <c r="C26" s="64"/>
      <c r="D26" s="64"/>
      <c r="E26" s="64"/>
      <c r="F26" s="60"/>
      <c r="G26" s="61"/>
      <c r="H26" s="62"/>
      <c r="I26" s="61"/>
      <c r="J26" s="61"/>
      <c r="K26" s="62"/>
      <c r="L26" s="34" t="str">
        <f t="shared" si="0"/>
        <v/>
      </c>
      <c r="M26" s="63" t="str">
        <f t="shared" si="1"/>
        <v/>
      </c>
      <c r="N26" s="63" t="str">
        <f t="shared" si="2"/>
        <v/>
      </c>
      <c r="O26" s="34" t="str">
        <f t="shared" ref="O26:O32" si="5">IF($B26&lt;&gt;0,IF($N26="DNS",(COUNTA($B$21:$B$32)+1),IF($N26="DNF",(COUNTA($I$21:$I$32)+1),RANK($N26,$N$21:$N$32,1))),"")</f>
        <v/>
      </c>
      <c r="P26" s="34" t="str">
        <f t="shared" si="4"/>
        <v/>
      </c>
    </row>
    <row r="27" spans="1:16" hidden="1" x14ac:dyDescent="0.55000000000000004">
      <c r="A27" s="34">
        <v>2</v>
      </c>
      <c r="B27" s="64"/>
      <c r="C27" s="64"/>
      <c r="D27" s="64"/>
      <c r="E27" s="80"/>
      <c r="F27" s="61"/>
      <c r="G27" s="61"/>
      <c r="H27" s="62"/>
      <c r="I27" s="61"/>
      <c r="J27" s="61"/>
      <c r="K27" s="62"/>
      <c r="L27" s="34" t="str">
        <f t="shared" si="0"/>
        <v/>
      </c>
      <c r="M27" s="63" t="str">
        <f t="shared" si="1"/>
        <v/>
      </c>
      <c r="N27" s="63" t="str">
        <f t="shared" si="2"/>
        <v/>
      </c>
      <c r="O27" s="34" t="str">
        <f t="shared" si="5"/>
        <v/>
      </c>
      <c r="P27" s="34" t="str">
        <f t="shared" si="4"/>
        <v/>
      </c>
    </row>
    <row r="28" spans="1:16" hidden="1" x14ac:dyDescent="0.55000000000000004">
      <c r="A28" s="34">
        <v>2</v>
      </c>
      <c r="B28" s="64"/>
      <c r="C28" s="64"/>
      <c r="D28" s="64"/>
      <c r="E28" s="80"/>
      <c r="F28" s="61"/>
      <c r="G28" s="61"/>
      <c r="H28" s="62"/>
      <c r="I28" s="61"/>
      <c r="J28" s="61"/>
      <c r="K28" s="62"/>
      <c r="L28" s="34" t="str">
        <f t="shared" si="0"/>
        <v/>
      </c>
      <c r="M28" s="63" t="str">
        <f t="shared" si="1"/>
        <v/>
      </c>
      <c r="N28" s="63" t="str">
        <f t="shared" si="2"/>
        <v/>
      </c>
      <c r="O28" s="34" t="str">
        <f t="shared" si="5"/>
        <v/>
      </c>
      <c r="P28" s="34" t="str">
        <f t="shared" si="4"/>
        <v/>
      </c>
    </row>
    <row r="29" spans="1:16" hidden="1" x14ac:dyDescent="0.55000000000000004">
      <c r="A29" s="34">
        <v>2</v>
      </c>
      <c r="B29" s="64"/>
      <c r="C29" s="64"/>
      <c r="D29" s="64"/>
      <c r="E29" s="80"/>
      <c r="F29" s="61"/>
      <c r="G29" s="61"/>
      <c r="H29" s="62"/>
      <c r="I29" s="61"/>
      <c r="J29" s="61"/>
      <c r="K29" s="62"/>
      <c r="L29" s="34" t="str">
        <f t="shared" si="0"/>
        <v/>
      </c>
      <c r="M29" s="63" t="str">
        <f t="shared" si="1"/>
        <v/>
      </c>
      <c r="N29" s="63" t="str">
        <f t="shared" si="2"/>
        <v/>
      </c>
      <c r="O29" s="34" t="str">
        <f t="shared" si="5"/>
        <v/>
      </c>
      <c r="P29" s="34" t="str">
        <f t="shared" si="4"/>
        <v/>
      </c>
    </row>
    <row r="30" spans="1:16" hidden="1" x14ac:dyDescent="0.55000000000000004">
      <c r="A30" s="34">
        <v>2</v>
      </c>
      <c r="B30" s="64"/>
      <c r="C30" s="64"/>
      <c r="D30" s="64"/>
      <c r="E30" s="80"/>
      <c r="F30" s="61"/>
      <c r="G30" s="61"/>
      <c r="H30" s="62"/>
      <c r="I30" s="61"/>
      <c r="J30" s="61"/>
      <c r="K30" s="62"/>
      <c r="L30" s="34" t="str">
        <f t="shared" si="0"/>
        <v/>
      </c>
      <c r="M30" s="63" t="str">
        <f t="shared" si="1"/>
        <v/>
      </c>
      <c r="N30" s="63" t="str">
        <f t="shared" si="2"/>
        <v/>
      </c>
      <c r="O30" s="34" t="str">
        <f t="shared" si="5"/>
        <v/>
      </c>
      <c r="P30" s="34" t="str">
        <f t="shared" si="4"/>
        <v/>
      </c>
    </row>
    <row r="31" spans="1:16" hidden="1" x14ac:dyDescent="0.55000000000000004">
      <c r="A31" s="34">
        <v>2</v>
      </c>
      <c r="B31" s="64"/>
      <c r="C31" s="64"/>
      <c r="D31" s="64"/>
      <c r="E31" s="80"/>
      <c r="F31" s="61"/>
      <c r="G31" s="61"/>
      <c r="H31" s="62"/>
      <c r="I31" s="61"/>
      <c r="J31" s="61"/>
      <c r="K31" s="62"/>
      <c r="L31" s="34" t="str">
        <f t="shared" si="0"/>
        <v/>
      </c>
      <c r="M31" s="63" t="str">
        <f t="shared" si="1"/>
        <v/>
      </c>
      <c r="N31" s="63" t="str">
        <f t="shared" si="2"/>
        <v/>
      </c>
      <c r="O31" s="34" t="str">
        <f t="shared" si="5"/>
        <v/>
      </c>
      <c r="P31" s="34" t="str">
        <f t="shared" si="4"/>
        <v/>
      </c>
    </row>
    <row r="32" spans="1:16" ht="14.7" thickBot="1" x14ac:dyDescent="0.6">
      <c r="A32" s="35"/>
      <c r="B32" s="68"/>
      <c r="C32" s="81"/>
      <c r="D32" s="81"/>
      <c r="E32" s="78"/>
      <c r="F32" s="70"/>
      <c r="G32" s="70"/>
      <c r="H32" s="71"/>
      <c r="I32" s="70"/>
      <c r="J32" s="70"/>
      <c r="K32" s="71"/>
      <c r="L32" s="72" t="str">
        <f t="shared" si="0"/>
        <v/>
      </c>
      <c r="M32" s="73" t="str">
        <f t="shared" si="1"/>
        <v/>
      </c>
      <c r="N32" s="73" t="str">
        <f t="shared" si="2"/>
        <v/>
      </c>
      <c r="O32" s="35" t="str">
        <f t="shared" si="5"/>
        <v/>
      </c>
      <c r="P32" s="35" t="str">
        <f t="shared" si="4"/>
        <v/>
      </c>
    </row>
    <row r="33" spans="1:16" x14ac:dyDescent="0.55000000000000004">
      <c r="A33" s="34">
        <v>3</v>
      </c>
      <c r="B33" t="s">
        <v>147</v>
      </c>
      <c r="C33" t="s">
        <v>148</v>
      </c>
      <c r="D33" t="s">
        <v>168</v>
      </c>
      <c r="E33" s="64">
        <v>240</v>
      </c>
      <c r="F33" s="60">
        <v>11</v>
      </c>
      <c r="G33" s="61">
        <v>5</v>
      </c>
      <c r="H33" s="62">
        <v>0</v>
      </c>
      <c r="I33" s="61">
        <v>18</v>
      </c>
      <c r="J33" s="61">
        <v>48</v>
      </c>
      <c r="K33" s="62">
        <v>0</v>
      </c>
      <c r="L33" s="34">
        <f t="shared" si="0"/>
        <v>27780</v>
      </c>
      <c r="M33" s="63">
        <f t="shared" si="1"/>
        <v>1967.9999999999998</v>
      </c>
      <c r="N33" s="63">
        <f t="shared" si="2"/>
        <v>25812</v>
      </c>
      <c r="O33" s="34">
        <f>IF($B33&lt;&gt;0,IF($N33="DNS",(COUNTA($B$33:$B$44)+1),IF($N33="DNF",(COUNTA($I$33:$I$44)+1),RANK($N33,$N$33:$N$44,1))),"")</f>
        <v>1</v>
      </c>
      <c r="P33" s="34">
        <f t="shared" si="4"/>
        <v>10</v>
      </c>
    </row>
    <row r="34" spans="1:16" hidden="1" x14ac:dyDescent="0.55000000000000004">
      <c r="A34" s="34">
        <v>3</v>
      </c>
      <c r="B34" s="64"/>
      <c r="C34" s="64"/>
      <c r="D34" s="64"/>
      <c r="E34" s="64"/>
      <c r="F34" s="60"/>
      <c r="G34" s="61"/>
      <c r="H34" s="62"/>
      <c r="I34" s="61"/>
      <c r="J34" s="61"/>
      <c r="K34" s="62"/>
      <c r="L34" s="34" t="str">
        <f t="shared" si="0"/>
        <v/>
      </c>
      <c r="M34" s="63" t="str">
        <f t="shared" si="1"/>
        <v/>
      </c>
      <c r="N34" s="63" t="str">
        <f t="shared" si="2"/>
        <v/>
      </c>
      <c r="O34" s="34" t="str">
        <f t="shared" ref="O34:O44" si="6">IF($B34&lt;&gt;0,IF($N34="DNS",(COUNTA($B$33:$B$44)+1),IF($N34="DNF",(COUNTA($I$33:$I$44)+1),RANK($N34,$N$33:$N$44,1))),"")</f>
        <v/>
      </c>
      <c r="P34" s="34" t="str">
        <f t="shared" si="4"/>
        <v/>
      </c>
    </row>
    <row r="35" spans="1:16" hidden="1" x14ac:dyDescent="0.55000000000000004">
      <c r="A35" s="34">
        <v>3</v>
      </c>
      <c r="B35" s="64"/>
      <c r="C35" s="64"/>
      <c r="D35" s="64"/>
      <c r="E35" s="64"/>
      <c r="F35" s="60"/>
      <c r="G35" s="61"/>
      <c r="H35" s="62"/>
      <c r="I35" s="61"/>
      <c r="J35" s="61"/>
      <c r="K35" s="62"/>
      <c r="L35" s="34" t="str">
        <f t="shared" si="0"/>
        <v/>
      </c>
      <c r="M35" s="63" t="str">
        <f t="shared" si="1"/>
        <v/>
      </c>
      <c r="N35" s="63" t="str">
        <f t="shared" si="2"/>
        <v/>
      </c>
      <c r="O35" s="34" t="str">
        <f t="shared" si="6"/>
        <v/>
      </c>
      <c r="P35" s="34" t="str">
        <f t="shared" si="4"/>
        <v/>
      </c>
    </row>
    <row r="36" spans="1:16" hidden="1" x14ac:dyDescent="0.55000000000000004">
      <c r="A36" s="34">
        <v>3</v>
      </c>
      <c r="B36" s="64"/>
      <c r="C36" s="64"/>
      <c r="D36" s="64"/>
      <c r="E36" s="64"/>
      <c r="F36" s="60"/>
      <c r="G36" s="61"/>
      <c r="H36" s="62"/>
      <c r="I36" s="61"/>
      <c r="J36" s="61"/>
      <c r="K36" s="62"/>
      <c r="L36" s="34" t="str">
        <f t="shared" si="0"/>
        <v/>
      </c>
      <c r="M36" s="63" t="str">
        <f t="shared" si="1"/>
        <v/>
      </c>
      <c r="N36" s="63" t="str">
        <f t="shared" si="2"/>
        <v/>
      </c>
      <c r="O36" s="34" t="str">
        <f t="shared" si="6"/>
        <v/>
      </c>
      <c r="P36" s="34" t="str">
        <f t="shared" si="4"/>
        <v/>
      </c>
    </row>
    <row r="37" spans="1:16" hidden="1" x14ac:dyDescent="0.55000000000000004">
      <c r="A37" s="34">
        <v>3</v>
      </c>
      <c r="B37" s="64"/>
      <c r="C37" s="64"/>
      <c r="D37" s="64"/>
      <c r="E37" s="64"/>
      <c r="F37" s="60"/>
      <c r="G37" s="61"/>
      <c r="H37" s="62"/>
      <c r="I37" s="61"/>
      <c r="J37" s="61"/>
      <c r="K37" s="62"/>
      <c r="L37" s="34" t="str">
        <f t="shared" si="0"/>
        <v/>
      </c>
      <c r="M37" s="63" t="str">
        <f t="shared" si="1"/>
        <v/>
      </c>
      <c r="N37" s="63" t="str">
        <f t="shared" si="2"/>
        <v/>
      </c>
      <c r="O37" s="34" t="str">
        <f t="shared" si="6"/>
        <v/>
      </c>
      <c r="P37" s="34" t="str">
        <f t="shared" si="4"/>
        <v/>
      </c>
    </row>
    <row r="38" spans="1:16" hidden="1" x14ac:dyDescent="0.55000000000000004">
      <c r="A38" s="34">
        <v>3</v>
      </c>
      <c r="B38" s="64"/>
      <c r="C38" s="64"/>
      <c r="D38" s="64"/>
      <c r="E38" s="64"/>
      <c r="F38" s="60"/>
      <c r="G38" s="61"/>
      <c r="H38" s="61"/>
      <c r="I38" s="60"/>
      <c r="J38" s="61"/>
      <c r="K38" s="61"/>
      <c r="L38" s="34" t="str">
        <f t="shared" si="0"/>
        <v/>
      </c>
      <c r="M38" s="63" t="str">
        <f t="shared" si="1"/>
        <v/>
      </c>
      <c r="N38" s="63" t="str">
        <f t="shared" si="2"/>
        <v/>
      </c>
      <c r="O38" s="34" t="str">
        <f t="shared" si="6"/>
        <v/>
      </c>
      <c r="P38" s="34" t="str">
        <f t="shared" si="4"/>
        <v/>
      </c>
    </row>
    <row r="39" spans="1:16" hidden="1" x14ac:dyDescent="0.55000000000000004">
      <c r="A39" s="34">
        <v>3</v>
      </c>
      <c r="B39" s="64"/>
      <c r="C39" s="64"/>
      <c r="D39" s="64"/>
      <c r="E39" s="64"/>
      <c r="F39" s="60"/>
      <c r="G39" s="61"/>
      <c r="H39" s="61"/>
      <c r="I39" s="60"/>
      <c r="J39" s="61"/>
      <c r="K39" s="61"/>
      <c r="L39" s="34" t="str">
        <f t="shared" si="0"/>
        <v/>
      </c>
      <c r="M39" s="63" t="str">
        <f t="shared" si="1"/>
        <v/>
      </c>
      <c r="N39" s="63" t="str">
        <f t="shared" si="2"/>
        <v/>
      </c>
      <c r="O39" s="34" t="str">
        <f t="shared" si="6"/>
        <v/>
      </c>
      <c r="P39" s="34" t="str">
        <f t="shared" si="4"/>
        <v/>
      </c>
    </row>
    <row r="40" spans="1:16" hidden="1" x14ac:dyDescent="0.55000000000000004">
      <c r="A40" s="34">
        <v>3</v>
      </c>
      <c r="B40" s="64"/>
      <c r="C40" s="64"/>
      <c r="D40" s="64"/>
      <c r="E40" s="64"/>
      <c r="F40" s="60"/>
      <c r="G40" s="61"/>
      <c r="H40" s="61"/>
      <c r="I40" s="60"/>
      <c r="J40" s="61"/>
      <c r="K40" s="61"/>
      <c r="L40" s="34" t="str">
        <f t="shared" si="0"/>
        <v/>
      </c>
      <c r="M40" s="63" t="str">
        <f t="shared" si="1"/>
        <v/>
      </c>
      <c r="N40" s="63" t="str">
        <f t="shared" si="2"/>
        <v/>
      </c>
      <c r="O40" s="34" t="str">
        <f t="shared" si="6"/>
        <v/>
      </c>
      <c r="P40" s="34" t="str">
        <f t="shared" si="4"/>
        <v/>
      </c>
    </row>
    <row r="41" spans="1:16" hidden="1" x14ac:dyDescent="0.55000000000000004">
      <c r="A41" s="34">
        <v>3</v>
      </c>
      <c r="B41" s="64"/>
      <c r="C41" s="64"/>
      <c r="D41" s="64"/>
      <c r="E41" s="64"/>
      <c r="F41" s="60"/>
      <c r="G41" s="61"/>
      <c r="H41" s="61"/>
      <c r="I41" s="60"/>
      <c r="J41" s="61"/>
      <c r="K41" s="61"/>
      <c r="L41" s="34" t="str">
        <f t="shared" si="0"/>
        <v/>
      </c>
      <c r="M41" s="63" t="str">
        <f t="shared" si="1"/>
        <v/>
      </c>
      <c r="N41" s="63" t="str">
        <f t="shared" si="2"/>
        <v/>
      </c>
      <c r="O41" s="34" t="str">
        <f t="shared" si="6"/>
        <v/>
      </c>
      <c r="P41" s="34" t="str">
        <f t="shared" si="4"/>
        <v/>
      </c>
    </row>
    <row r="42" spans="1:16" hidden="1" x14ac:dyDescent="0.55000000000000004">
      <c r="A42" s="34">
        <v>3</v>
      </c>
      <c r="B42" s="64"/>
      <c r="C42" s="64"/>
      <c r="D42" s="64"/>
      <c r="E42" s="64"/>
      <c r="F42" s="60"/>
      <c r="G42" s="61"/>
      <c r="H42" s="61"/>
      <c r="I42" s="60"/>
      <c r="J42" s="61"/>
      <c r="K42" s="61"/>
      <c r="L42" s="34" t="str">
        <f t="shared" si="0"/>
        <v/>
      </c>
      <c r="M42" s="63" t="str">
        <f t="shared" si="1"/>
        <v/>
      </c>
      <c r="N42" s="63" t="str">
        <f t="shared" si="2"/>
        <v/>
      </c>
      <c r="O42" s="34" t="str">
        <f t="shared" si="6"/>
        <v/>
      </c>
      <c r="P42" s="34" t="str">
        <f t="shared" si="4"/>
        <v/>
      </c>
    </row>
    <row r="43" spans="1:16" hidden="1" x14ac:dyDescent="0.55000000000000004">
      <c r="A43" s="34">
        <v>3</v>
      </c>
      <c r="B43" s="64"/>
      <c r="C43" s="64"/>
      <c r="D43" s="64"/>
      <c r="E43" s="64"/>
      <c r="F43" s="60"/>
      <c r="G43" s="61"/>
      <c r="H43" s="61"/>
      <c r="I43" s="60"/>
      <c r="J43" s="61"/>
      <c r="K43" s="61"/>
      <c r="L43" s="34" t="str">
        <f t="shared" si="0"/>
        <v/>
      </c>
      <c r="M43" s="63" t="str">
        <f t="shared" si="1"/>
        <v/>
      </c>
      <c r="N43" s="63" t="str">
        <f t="shared" si="2"/>
        <v/>
      </c>
      <c r="O43" s="34" t="str">
        <f t="shared" si="6"/>
        <v/>
      </c>
      <c r="P43" s="34" t="str">
        <f t="shared" si="4"/>
        <v/>
      </c>
    </row>
    <row r="44" spans="1:16" hidden="1" x14ac:dyDescent="0.55000000000000004">
      <c r="A44" s="34">
        <v>3</v>
      </c>
      <c r="B44" s="64"/>
      <c r="C44" s="64"/>
      <c r="D44" s="64"/>
      <c r="E44" s="64"/>
      <c r="F44" s="76"/>
      <c r="G44" s="77"/>
      <c r="H44" s="77"/>
      <c r="I44" s="76"/>
      <c r="J44" s="77"/>
      <c r="K44" s="77"/>
      <c r="L44" s="34" t="str">
        <f t="shared" si="0"/>
        <v/>
      </c>
      <c r="M44" s="63" t="str">
        <f t="shared" si="1"/>
        <v/>
      </c>
      <c r="N44" s="63" t="str">
        <f t="shared" si="2"/>
        <v/>
      </c>
      <c r="O44" s="34" t="str">
        <f t="shared" si="6"/>
        <v/>
      </c>
      <c r="P44" s="34" t="str">
        <f t="shared" si="4"/>
        <v/>
      </c>
    </row>
    <row r="45" spans="1:16" x14ac:dyDescent="0.55000000000000004">
      <c r="A45" s="34"/>
      <c r="B45" s="64"/>
      <c r="C45" s="64"/>
      <c r="D45" s="64"/>
      <c r="E45" s="64"/>
      <c r="F45" s="77"/>
      <c r="G45" s="77"/>
      <c r="H45" s="77"/>
      <c r="I45" s="77"/>
      <c r="J45" s="77"/>
      <c r="K45" s="77"/>
      <c r="L45" s="77"/>
      <c r="M45" s="77"/>
      <c r="N45" s="77"/>
      <c r="O45" s="41" t="str">
        <f>IF($B45&lt;&gt;0,IF($N45="DNC","DNC",IF($N45="DNF","DNF",RANK($N45,$N$33:$N$44,1))),"")</f>
        <v/>
      </c>
      <c r="P45" s="77"/>
    </row>
    <row r="46" spans="1:16" x14ac:dyDescent="0.55000000000000004">
      <c r="A46" s="34"/>
      <c r="B46" s="64"/>
      <c r="C46" s="64"/>
      <c r="D46" s="64"/>
      <c r="E46" s="64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</sheetData>
  <mergeCells count="5">
    <mergeCell ref="A1:P1"/>
    <mergeCell ref="A2:P2"/>
    <mergeCell ref="A3:P3"/>
    <mergeCell ref="E4:F4"/>
    <mergeCell ref="G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D00D-2255-489B-BC8E-CB3FDE4D22FE}">
  <dimension ref="A1:P115"/>
  <sheetViews>
    <sheetView workbookViewId="0">
      <selection activeCell="B22" sqref="B22:D22"/>
    </sheetView>
  </sheetViews>
  <sheetFormatPr defaultRowHeight="12.3" x14ac:dyDescent="0.4"/>
  <cols>
    <col min="1" max="1" width="4.47265625" style="31" customWidth="1"/>
    <col min="2" max="3" width="14.47265625" style="2" customWidth="1"/>
    <col min="4" max="4" width="11.1015625" style="2" customWidth="1"/>
    <col min="5" max="5" width="6.7890625" style="2" customWidth="1"/>
    <col min="6" max="11" width="4.47265625" style="31" customWidth="1"/>
    <col min="12" max="14" width="8.83984375" style="31"/>
    <col min="15" max="17" width="6.20703125" style="31" customWidth="1"/>
    <col min="18" max="256" width="8.83984375" style="31"/>
    <col min="257" max="257" width="4.47265625" style="31" customWidth="1"/>
    <col min="258" max="259" width="14.47265625" style="31" customWidth="1"/>
    <col min="260" max="260" width="11.1015625" style="31" customWidth="1"/>
    <col min="261" max="261" width="6.7890625" style="31" customWidth="1"/>
    <col min="262" max="267" width="4.47265625" style="31" customWidth="1"/>
    <col min="268" max="270" width="8.83984375" style="31"/>
    <col min="271" max="273" width="6.20703125" style="31" customWidth="1"/>
    <col min="274" max="512" width="8.83984375" style="31"/>
    <col min="513" max="513" width="4.47265625" style="31" customWidth="1"/>
    <col min="514" max="515" width="14.47265625" style="31" customWidth="1"/>
    <col min="516" max="516" width="11.1015625" style="31" customWidth="1"/>
    <col min="517" max="517" width="6.7890625" style="31" customWidth="1"/>
    <col min="518" max="523" width="4.47265625" style="31" customWidth="1"/>
    <col min="524" max="526" width="8.83984375" style="31"/>
    <col min="527" max="529" width="6.20703125" style="31" customWidth="1"/>
    <col min="530" max="768" width="8.83984375" style="31"/>
    <col min="769" max="769" width="4.47265625" style="31" customWidth="1"/>
    <col min="770" max="771" width="14.47265625" style="31" customWidth="1"/>
    <col min="772" max="772" width="11.1015625" style="31" customWidth="1"/>
    <col min="773" max="773" width="6.7890625" style="31" customWidth="1"/>
    <col min="774" max="779" width="4.47265625" style="31" customWidth="1"/>
    <col min="780" max="782" width="8.83984375" style="31"/>
    <col min="783" max="785" width="6.20703125" style="31" customWidth="1"/>
    <col min="786" max="1024" width="8.83984375" style="31"/>
    <col min="1025" max="1025" width="4.47265625" style="31" customWidth="1"/>
    <col min="1026" max="1027" width="14.47265625" style="31" customWidth="1"/>
    <col min="1028" max="1028" width="11.1015625" style="31" customWidth="1"/>
    <col min="1029" max="1029" width="6.7890625" style="31" customWidth="1"/>
    <col min="1030" max="1035" width="4.47265625" style="31" customWidth="1"/>
    <col min="1036" max="1038" width="8.83984375" style="31"/>
    <col min="1039" max="1041" width="6.20703125" style="31" customWidth="1"/>
    <col min="1042" max="1280" width="8.83984375" style="31"/>
    <col min="1281" max="1281" width="4.47265625" style="31" customWidth="1"/>
    <col min="1282" max="1283" width="14.47265625" style="31" customWidth="1"/>
    <col min="1284" max="1284" width="11.1015625" style="31" customWidth="1"/>
    <col min="1285" max="1285" width="6.7890625" style="31" customWidth="1"/>
    <col min="1286" max="1291" width="4.47265625" style="31" customWidth="1"/>
    <col min="1292" max="1294" width="8.83984375" style="31"/>
    <col min="1295" max="1297" width="6.20703125" style="31" customWidth="1"/>
    <col min="1298" max="1536" width="8.83984375" style="31"/>
    <col min="1537" max="1537" width="4.47265625" style="31" customWidth="1"/>
    <col min="1538" max="1539" width="14.47265625" style="31" customWidth="1"/>
    <col min="1540" max="1540" width="11.1015625" style="31" customWidth="1"/>
    <col min="1541" max="1541" width="6.7890625" style="31" customWidth="1"/>
    <col min="1542" max="1547" width="4.47265625" style="31" customWidth="1"/>
    <col min="1548" max="1550" width="8.83984375" style="31"/>
    <col min="1551" max="1553" width="6.20703125" style="31" customWidth="1"/>
    <col min="1554" max="1792" width="8.83984375" style="31"/>
    <col min="1793" max="1793" width="4.47265625" style="31" customWidth="1"/>
    <col min="1794" max="1795" width="14.47265625" style="31" customWidth="1"/>
    <col min="1796" max="1796" width="11.1015625" style="31" customWidth="1"/>
    <col min="1797" max="1797" width="6.7890625" style="31" customWidth="1"/>
    <col min="1798" max="1803" width="4.47265625" style="31" customWidth="1"/>
    <col min="1804" max="1806" width="8.83984375" style="31"/>
    <col min="1807" max="1809" width="6.20703125" style="31" customWidth="1"/>
    <col min="1810" max="2048" width="8.83984375" style="31"/>
    <col min="2049" max="2049" width="4.47265625" style="31" customWidth="1"/>
    <col min="2050" max="2051" width="14.47265625" style="31" customWidth="1"/>
    <col min="2052" max="2052" width="11.1015625" style="31" customWidth="1"/>
    <col min="2053" max="2053" width="6.7890625" style="31" customWidth="1"/>
    <col min="2054" max="2059" width="4.47265625" style="31" customWidth="1"/>
    <col min="2060" max="2062" width="8.83984375" style="31"/>
    <col min="2063" max="2065" width="6.20703125" style="31" customWidth="1"/>
    <col min="2066" max="2304" width="8.83984375" style="31"/>
    <col min="2305" max="2305" width="4.47265625" style="31" customWidth="1"/>
    <col min="2306" max="2307" width="14.47265625" style="31" customWidth="1"/>
    <col min="2308" max="2308" width="11.1015625" style="31" customWidth="1"/>
    <col min="2309" max="2309" width="6.7890625" style="31" customWidth="1"/>
    <col min="2310" max="2315" width="4.47265625" style="31" customWidth="1"/>
    <col min="2316" max="2318" width="8.83984375" style="31"/>
    <col min="2319" max="2321" width="6.20703125" style="31" customWidth="1"/>
    <col min="2322" max="2560" width="8.83984375" style="31"/>
    <col min="2561" max="2561" width="4.47265625" style="31" customWidth="1"/>
    <col min="2562" max="2563" width="14.47265625" style="31" customWidth="1"/>
    <col min="2564" max="2564" width="11.1015625" style="31" customWidth="1"/>
    <col min="2565" max="2565" width="6.7890625" style="31" customWidth="1"/>
    <col min="2566" max="2571" width="4.47265625" style="31" customWidth="1"/>
    <col min="2572" max="2574" width="8.83984375" style="31"/>
    <col min="2575" max="2577" width="6.20703125" style="31" customWidth="1"/>
    <col min="2578" max="2816" width="8.83984375" style="31"/>
    <col min="2817" max="2817" width="4.47265625" style="31" customWidth="1"/>
    <col min="2818" max="2819" width="14.47265625" style="31" customWidth="1"/>
    <col min="2820" max="2820" width="11.1015625" style="31" customWidth="1"/>
    <col min="2821" max="2821" width="6.7890625" style="31" customWidth="1"/>
    <col min="2822" max="2827" width="4.47265625" style="31" customWidth="1"/>
    <col min="2828" max="2830" width="8.83984375" style="31"/>
    <col min="2831" max="2833" width="6.20703125" style="31" customWidth="1"/>
    <col min="2834" max="3072" width="8.83984375" style="31"/>
    <col min="3073" max="3073" width="4.47265625" style="31" customWidth="1"/>
    <col min="3074" max="3075" width="14.47265625" style="31" customWidth="1"/>
    <col min="3076" max="3076" width="11.1015625" style="31" customWidth="1"/>
    <col min="3077" max="3077" width="6.7890625" style="31" customWidth="1"/>
    <col min="3078" max="3083" width="4.47265625" style="31" customWidth="1"/>
    <col min="3084" max="3086" width="8.83984375" style="31"/>
    <col min="3087" max="3089" width="6.20703125" style="31" customWidth="1"/>
    <col min="3090" max="3328" width="8.83984375" style="31"/>
    <col min="3329" max="3329" width="4.47265625" style="31" customWidth="1"/>
    <col min="3330" max="3331" width="14.47265625" style="31" customWidth="1"/>
    <col min="3332" max="3332" width="11.1015625" style="31" customWidth="1"/>
    <col min="3333" max="3333" width="6.7890625" style="31" customWidth="1"/>
    <col min="3334" max="3339" width="4.47265625" style="31" customWidth="1"/>
    <col min="3340" max="3342" width="8.83984375" style="31"/>
    <col min="3343" max="3345" width="6.20703125" style="31" customWidth="1"/>
    <col min="3346" max="3584" width="8.83984375" style="31"/>
    <col min="3585" max="3585" width="4.47265625" style="31" customWidth="1"/>
    <col min="3586" max="3587" width="14.47265625" style="31" customWidth="1"/>
    <col min="3588" max="3588" width="11.1015625" style="31" customWidth="1"/>
    <col min="3589" max="3589" width="6.7890625" style="31" customWidth="1"/>
    <col min="3590" max="3595" width="4.47265625" style="31" customWidth="1"/>
    <col min="3596" max="3598" width="8.83984375" style="31"/>
    <col min="3599" max="3601" width="6.20703125" style="31" customWidth="1"/>
    <col min="3602" max="3840" width="8.83984375" style="31"/>
    <col min="3841" max="3841" width="4.47265625" style="31" customWidth="1"/>
    <col min="3842" max="3843" width="14.47265625" style="31" customWidth="1"/>
    <col min="3844" max="3844" width="11.1015625" style="31" customWidth="1"/>
    <col min="3845" max="3845" width="6.7890625" style="31" customWidth="1"/>
    <col min="3846" max="3851" width="4.47265625" style="31" customWidth="1"/>
    <col min="3852" max="3854" width="8.83984375" style="31"/>
    <col min="3855" max="3857" width="6.20703125" style="31" customWidth="1"/>
    <col min="3858" max="4096" width="8.83984375" style="31"/>
    <col min="4097" max="4097" width="4.47265625" style="31" customWidth="1"/>
    <col min="4098" max="4099" width="14.47265625" style="31" customWidth="1"/>
    <col min="4100" max="4100" width="11.1015625" style="31" customWidth="1"/>
    <col min="4101" max="4101" width="6.7890625" style="31" customWidth="1"/>
    <col min="4102" max="4107" width="4.47265625" style="31" customWidth="1"/>
    <col min="4108" max="4110" width="8.83984375" style="31"/>
    <col min="4111" max="4113" width="6.20703125" style="31" customWidth="1"/>
    <col min="4114" max="4352" width="8.83984375" style="31"/>
    <col min="4353" max="4353" width="4.47265625" style="31" customWidth="1"/>
    <col min="4354" max="4355" width="14.47265625" style="31" customWidth="1"/>
    <col min="4356" max="4356" width="11.1015625" style="31" customWidth="1"/>
    <col min="4357" max="4357" width="6.7890625" style="31" customWidth="1"/>
    <col min="4358" max="4363" width="4.47265625" style="31" customWidth="1"/>
    <col min="4364" max="4366" width="8.83984375" style="31"/>
    <col min="4367" max="4369" width="6.20703125" style="31" customWidth="1"/>
    <col min="4370" max="4608" width="8.83984375" style="31"/>
    <col min="4609" max="4609" width="4.47265625" style="31" customWidth="1"/>
    <col min="4610" max="4611" width="14.47265625" style="31" customWidth="1"/>
    <col min="4612" max="4612" width="11.1015625" style="31" customWidth="1"/>
    <col min="4613" max="4613" width="6.7890625" style="31" customWidth="1"/>
    <col min="4614" max="4619" width="4.47265625" style="31" customWidth="1"/>
    <col min="4620" max="4622" width="8.83984375" style="31"/>
    <col min="4623" max="4625" width="6.20703125" style="31" customWidth="1"/>
    <col min="4626" max="4864" width="8.83984375" style="31"/>
    <col min="4865" max="4865" width="4.47265625" style="31" customWidth="1"/>
    <col min="4866" max="4867" width="14.47265625" style="31" customWidth="1"/>
    <col min="4868" max="4868" width="11.1015625" style="31" customWidth="1"/>
    <col min="4869" max="4869" width="6.7890625" style="31" customWidth="1"/>
    <col min="4870" max="4875" width="4.47265625" style="31" customWidth="1"/>
    <col min="4876" max="4878" width="8.83984375" style="31"/>
    <col min="4879" max="4881" width="6.20703125" style="31" customWidth="1"/>
    <col min="4882" max="5120" width="8.83984375" style="31"/>
    <col min="5121" max="5121" width="4.47265625" style="31" customWidth="1"/>
    <col min="5122" max="5123" width="14.47265625" style="31" customWidth="1"/>
    <col min="5124" max="5124" width="11.1015625" style="31" customWidth="1"/>
    <col min="5125" max="5125" width="6.7890625" style="31" customWidth="1"/>
    <col min="5126" max="5131" width="4.47265625" style="31" customWidth="1"/>
    <col min="5132" max="5134" width="8.83984375" style="31"/>
    <col min="5135" max="5137" width="6.20703125" style="31" customWidth="1"/>
    <col min="5138" max="5376" width="8.83984375" style="31"/>
    <col min="5377" max="5377" width="4.47265625" style="31" customWidth="1"/>
    <col min="5378" max="5379" width="14.47265625" style="31" customWidth="1"/>
    <col min="5380" max="5380" width="11.1015625" style="31" customWidth="1"/>
    <col min="5381" max="5381" width="6.7890625" style="31" customWidth="1"/>
    <col min="5382" max="5387" width="4.47265625" style="31" customWidth="1"/>
    <col min="5388" max="5390" width="8.83984375" style="31"/>
    <col min="5391" max="5393" width="6.20703125" style="31" customWidth="1"/>
    <col min="5394" max="5632" width="8.83984375" style="31"/>
    <col min="5633" max="5633" width="4.47265625" style="31" customWidth="1"/>
    <col min="5634" max="5635" width="14.47265625" style="31" customWidth="1"/>
    <col min="5636" max="5636" width="11.1015625" style="31" customWidth="1"/>
    <col min="5637" max="5637" width="6.7890625" style="31" customWidth="1"/>
    <col min="5638" max="5643" width="4.47265625" style="31" customWidth="1"/>
    <col min="5644" max="5646" width="8.83984375" style="31"/>
    <col min="5647" max="5649" width="6.20703125" style="31" customWidth="1"/>
    <col min="5650" max="5888" width="8.83984375" style="31"/>
    <col min="5889" max="5889" width="4.47265625" style="31" customWidth="1"/>
    <col min="5890" max="5891" width="14.47265625" style="31" customWidth="1"/>
    <col min="5892" max="5892" width="11.1015625" style="31" customWidth="1"/>
    <col min="5893" max="5893" width="6.7890625" style="31" customWidth="1"/>
    <col min="5894" max="5899" width="4.47265625" style="31" customWidth="1"/>
    <col min="5900" max="5902" width="8.83984375" style="31"/>
    <col min="5903" max="5905" width="6.20703125" style="31" customWidth="1"/>
    <col min="5906" max="6144" width="8.83984375" style="31"/>
    <col min="6145" max="6145" width="4.47265625" style="31" customWidth="1"/>
    <col min="6146" max="6147" width="14.47265625" style="31" customWidth="1"/>
    <col min="6148" max="6148" width="11.1015625" style="31" customWidth="1"/>
    <col min="6149" max="6149" width="6.7890625" style="31" customWidth="1"/>
    <col min="6150" max="6155" width="4.47265625" style="31" customWidth="1"/>
    <col min="6156" max="6158" width="8.83984375" style="31"/>
    <col min="6159" max="6161" width="6.20703125" style="31" customWidth="1"/>
    <col min="6162" max="6400" width="8.83984375" style="31"/>
    <col min="6401" max="6401" width="4.47265625" style="31" customWidth="1"/>
    <col min="6402" max="6403" width="14.47265625" style="31" customWidth="1"/>
    <col min="6404" max="6404" width="11.1015625" style="31" customWidth="1"/>
    <col min="6405" max="6405" width="6.7890625" style="31" customWidth="1"/>
    <col min="6406" max="6411" width="4.47265625" style="31" customWidth="1"/>
    <col min="6412" max="6414" width="8.83984375" style="31"/>
    <col min="6415" max="6417" width="6.20703125" style="31" customWidth="1"/>
    <col min="6418" max="6656" width="8.83984375" style="31"/>
    <col min="6657" max="6657" width="4.47265625" style="31" customWidth="1"/>
    <col min="6658" max="6659" width="14.47265625" style="31" customWidth="1"/>
    <col min="6660" max="6660" width="11.1015625" style="31" customWidth="1"/>
    <col min="6661" max="6661" width="6.7890625" style="31" customWidth="1"/>
    <col min="6662" max="6667" width="4.47265625" style="31" customWidth="1"/>
    <col min="6668" max="6670" width="8.83984375" style="31"/>
    <col min="6671" max="6673" width="6.20703125" style="31" customWidth="1"/>
    <col min="6674" max="6912" width="8.83984375" style="31"/>
    <col min="6913" max="6913" width="4.47265625" style="31" customWidth="1"/>
    <col min="6914" max="6915" width="14.47265625" style="31" customWidth="1"/>
    <col min="6916" max="6916" width="11.1015625" style="31" customWidth="1"/>
    <col min="6917" max="6917" width="6.7890625" style="31" customWidth="1"/>
    <col min="6918" max="6923" width="4.47265625" style="31" customWidth="1"/>
    <col min="6924" max="6926" width="8.83984375" style="31"/>
    <col min="6927" max="6929" width="6.20703125" style="31" customWidth="1"/>
    <col min="6930" max="7168" width="8.83984375" style="31"/>
    <col min="7169" max="7169" width="4.47265625" style="31" customWidth="1"/>
    <col min="7170" max="7171" width="14.47265625" style="31" customWidth="1"/>
    <col min="7172" max="7172" width="11.1015625" style="31" customWidth="1"/>
    <col min="7173" max="7173" width="6.7890625" style="31" customWidth="1"/>
    <col min="7174" max="7179" width="4.47265625" style="31" customWidth="1"/>
    <col min="7180" max="7182" width="8.83984375" style="31"/>
    <col min="7183" max="7185" width="6.20703125" style="31" customWidth="1"/>
    <col min="7186" max="7424" width="8.83984375" style="31"/>
    <col min="7425" max="7425" width="4.47265625" style="31" customWidth="1"/>
    <col min="7426" max="7427" width="14.47265625" style="31" customWidth="1"/>
    <col min="7428" max="7428" width="11.1015625" style="31" customWidth="1"/>
    <col min="7429" max="7429" width="6.7890625" style="31" customWidth="1"/>
    <col min="7430" max="7435" width="4.47265625" style="31" customWidth="1"/>
    <col min="7436" max="7438" width="8.83984375" style="31"/>
    <col min="7439" max="7441" width="6.20703125" style="31" customWidth="1"/>
    <col min="7442" max="7680" width="8.83984375" style="31"/>
    <col min="7681" max="7681" width="4.47265625" style="31" customWidth="1"/>
    <col min="7682" max="7683" width="14.47265625" style="31" customWidth="1"/>
    <col min="7684" max="7684" width="11.1015625" style="31" customWidth="1"/>
    <col min="7685" max="7685" width="6.7890625" style="31" customWidth="1"/>
    <col min="7686" max="7691" width="4.47265625" style="31" customWidth="1"/>
    <col min="7692" max="7694" width="8.83984375" style="31"/>
    <col min="7695" max="7697" width="6.20703125" style="31" customWidth="1"/>
    <col min="7698" max="7936" width="8.83984375" style="31"/>
    <col min="7937" max="7937" width="4.47265625" style="31" customWidth="1"/>
    <col min="7938" max="7939" width="14.47265625" style="31" customWidth="1"/>
    <col min="7940" max="7940" width="11.1015625" style="31" customWidth="1"/>
    <col min="7941" max="7941" width="6.7890625" style="31" customWidth="1"/>
    <col min="7942" max="7947" width="4.47265625" style="31" customWidth="1"/>
    <col min="7948" max="7950" width="8.83984375" style="31"/>
    <col min="7951" max="7953" width="6.20703125" style="31" customWidth="1"/>
    <col min="7954" max="8192" width="8.83984375" style="31"/>
    <col min="8193" max="8193" width="4.47265625" style="31" customWidth="1"/>
    <col min="8194" max="8195" width="14.47265625" style="31" customWidth="1"/>
    <col min="8196" max="8196" width="11.1015625" style="31" customWidth="1"/>
    <col min="8197" max="8197" width="6.7890625" style="31" customWidth="1"/>
    <col min="8198" max="8203" width="4.47265625" style="31" customWidth="1"/>
    <col min="8204" max="8206" width="8.83984375" style="31"/>
    <col min="8207" max="8209" width="6.20703125" style="31" customWidth="1"/>
    <col min="8210" max="8448" width="8.83984375" style="31"/>
    <col min="8449" max="8449" width="4.47265625" style="31" customWidth="1"/>
    <col min="8450" max="8451" width="14.47265625" style="31" customWidth="1"/>
    <col min="8452" max="8452" width="11.1015625" style="31" customWidth="1"/>
    <col min="8453" max="8453" width="6.7890625" style="31" customWidth="1"/>
    <col min="8454" max="8459" width="4.47265625" style="31" customWidth="1"/>
    <col min="8460" max="8462" width="8.83984375" style="31"/>
    <col min="8463" max="8465" width="6.20703125" style="31" customWidth="1"/>
    <col min="8466" max="8704" width="8.83984375" style="31"/>
    <col min="8705" max="8705" width="4.47265625" style="31" customWidth="1"/>
    <col min="8706" max="8707" width="14.47265625" style="31" customWidth="1"/>
    <col min="8708" max="8708" width="11.1015625" style="31" customWidth="1"/>
    <col min="8709" max="8709" width="6.7890625" style="31" customWidth="1"/>
    <col min="8710" max="8715" width="4.47265625" style="31" customWidth="1"/>
    <col min="8716" max="8718" width="8.83984375" style="31"/>
    <col min="8719" max="8721" width="6.20703125" style="31" customWidth="1"/>
    <col min="8722" max="8960" width="8.83984375" style="31"/>
    <col min="8961" max="8961" width="4.47265625" style="31" customWidth="1"/>
    <col min="8962" max="8963" width="14.47265625" style="31" customWidth="1"/>
    <col min="8964" max="8964" width="11.1015625" style="31" customWidth="1"/>
    <col min="8965" max="8965" width="6.7890625" style="31" customWidth="1"/>
    <col min="8966" max="8971" width="4.47265625" style="31" customWidth="1"/>
    <col min="8972" max="8974" width="8.83984375" style="31"/>
    <col min="8975" max="8977" width="6.20703125" style="31" customWidth="1"/>
    <col min="8978" max="9216" width="8.83984375" style="31"/>
    <col min="9217" max="9217" width="4.47265625" style="31" customWidth="1"/>
    <col min="9218" max="9219" width="14.47265625" style="31" customWidth="1"/>
    <col min="9220" max="9220" width="11.1015625" style="31" customWidth="1"/>
    <col min="9221" max="9221" width="6.7890625" style="31" customWidth="1"/>
    <col min="9222" max="9227" width="4.47265625" style="31" customWidth="1"/>
    <col min="9228" max="9230" width="8.83984375" style="31"/>
    <col min="9231" max="9233" width="6.20703125" style="31" customWidth="1"/>
    <col min="9234" max="9472" width="8.83984375" style="31"/>
    <col min="9473" max="9473" width="4.47265625" style="31" customWidth="1"/>
    <col min="9474" max="9475" width="14.47265625" style="31" customWidth="1"/>
    <col min="9476" max="9476" width="11.1015625" style="31" customWidth="1"/>
    <col min="9477" max="9477" width="6.7890625" style="31" customWidth="1"/>
    <col min="9478" max="9483" width="4.47265625" style="31" customWidth="1"/>
    <col min="9484" max="9486" width="8.83984375" style="31"/>
    <col min="9487" max="9489" width="6.20703125" style="31" customWidth="1"/>
    <col min="9490" max="9728" width="8.83984375" style="31"/>
    <col min="9729" max="9729" width="4.47265625" style="31" customWidth="1"/>
    <col min="9730" max="9731" width="14.47265625" style="31" customWidth="1"/>
    <col min="9732" max="9732" width="11.1015625" style="31" customWidth="1"/>
    <col min="9733" max="9733" width="6.7890625" style="31" customWidth="1"/>
    <col min="9734" max="9739" width="4.47265625" style="31" customWidth="1"/>
    <col min="9740" max="9742" width="8.83984375" style="31"/>
    <col min="9743" max="9745" width="6.20703125" style="31" customWidth="1"/>
    <col min="9746" max="9984" width="8.83984375" style="31"/>
    <col min="9985" max="9985" width="4.47265625" style="31" customWidth="1"/>
    <col min="9986" max="9987" width="14.47265625" style="31" customWidth="1"/>
    <col min="9988" max="9988" width="11.1015625" style="31" customWidth="1"/>
    <col min="9989" max="9989" width="6.7890625" style="31" customWidth="1"/>
    <col min="9990" max="9995" width="4.47265625" style="31" customWidth="1"/>
    <col min="9996" max="9998" width="8.83984375" style="31"/>
    <col min="9999" max="10001" width="6.20703125" style="31" customWidth="1"/>
    <col min="10002" max="10240" width="8.83984375" style="31"/>
    <col min="10241" max="10241" width="4.47265625" style="31" customWidth="1"/>
    <col min="10242" max="10243" width="14.47265625" style="31" customWidth="1"/>
    <col min="10244" max="10244" width="11.1015625" style="31" customWidth="1"/>
    <col min="10245" max="10245" width="6.7890625" style="31" customWidth="1"/>
    <col min="10246" max="10251" width="4.47265625" style="31" customWidth="1"/>
    <col min="10252" max="10254" width="8.83984375" style="31"/>
    <col min="10255" max="10257" width="6.20703125" style="31" customWidth="1"/>
    <col min="10258" max="10496" width="8.83984375" style="31"/>
    <col min="10497" max="10497" width="4.47265625" style="31" customWidth="1"/>
    <col min="10498" max="10499" width="14.47265625" style="31" customWidth="1"/>
    <col min="10500" max="10500" width="11.1015625" style="31" customWidth="1"/>
    <col min="10501" max="10501" width="6.7890625" style="31" customWidth="1"/>
    <col min="10502" max="10507" width="4.47265625" style="31" customWidth="1"/>
    <col min="10508" max="10510" width="8.83984375" style="31"/>
    <col min="10511" max="10513" width="6.20703125" style="31" customWidth="1"/>
    <col min="10514" max="10752" width="8.83984375" style="31"/>
    <col min="10753" max="10753" width="4.47265625" style="31" customWidth="1"/>
    <col min="10754" max="10755" width="14.47265625" style="31" customWidth="1"/>
    <col min="10756" max="10756" width="11.1015625" style="31" customWidth="1"/>
    <col min="10757" max="10757" width="6.7890625" style="31" customWidth="1"/>
    <col min="10758" max="10763" width="4.47265625" style="31" customWidth="1"/>
    <col min="10764" max="10766" width="8.83984375" style="31"/>
    <col min="10767" max="10769" width="6.20703125" style="31" customWidth="1"/>
    <col min="10770" max="11008" width="8.83984375" style="31"/>
    <col min="11009" max="11009" width="4.47265625" style="31" customWidth="1"/>
    <col min="11010" max="11011" width="14.47265625" style="31" customWidth="1"/>
    <col min="11012" max="11012" width="11.1015625" style="31" customWidth="1"/>
    <col min="11013" max="11013" width="6.7890625" style="31" customWidth="1"/>
    <col min="11014" max="11019" width="4.47265625" style="31" customWidth="1"/>
    <col min="11020" max="11022" width="8.83984375" style="31"/>
    <col min="11023" max="11025" width="6.20703125" style="31" customWidth="1"/>
    <col min="11026" max="11264" width="8.83984375" style="31"/>
    <col min="11265" max="11265" width="4.47265625" style="31" customWidth="1"/>
    <col min="11266" max="11267" width="14.47265625" style="31" customWidth="1"/>
    <col min="11268" max="11268" width="11.1015625" style="31" customWidth="1"/>
    <col min="11269" max="11269" width="6.7890625" style="31" customWidth="1"/>
    <col min="11270" max="11275" width="4.47265625" style="31" customWidth="1"/>
    <col min="11276" max="11278" width="8.83984375" style="31"/>
    <col min="11279" max="11281" width="6.20703125" style="31" customWidth="1"/>
    <col min="11282" max="11520" width="8.83984375" style="31"/>
    <col min="11521" max="11521" width="4.47265625" style="31" customWidth="1"/>
    <col min="11522" max="11523" width="14.47265625" style="31" customWidth="1"/>
    <col min="11524" max="11524" width="11.1015625" style="31" customWidth="1"/>
    <col min="11525" max="11525" width="6.7890625" style="31" customWidth="1"/>
    <col min="11526" max="11531" width="4.47265625" style="31" customWidth="1"/>
    <col min="11532" max="11534" width="8.83984375" style="31"/>
    <col min="11535" max="11537" width="6.20703125" style="31" customWidth="1"/>
    <col min="11538" max="11776" width="8.83984375" style="31"/>
    <col min="11777" max="11777" width="4.47265625" style="31" customWidth="1"/>
    <col min="11778" max="11779" width="14.47265625" style="31" customWidth="1"/>
    <col min="11780" max="11780" width="11.1015625" style="31" customWidth="1"/>
    <col min="11781" max="11781" width="6.7890625" style="31" customWidth="1"/>
    <col min="11782" max="11787" width="4.47265625" style="31" customWidth="1"/>
    <col min="11788" max="11790" width="8.83984375" style="31"/>
    <col min="11791" max="11793" width="6.20703125" style="31" customWidth="1"/>
    <col min="11794" max="12032" width="8.83984375" style="31"/>
    <col min="12033" max="12033" width="4.47265625" style="31" customWidth="1"/>
    <col min="12034" max="12035" width="14.47265625" style="31" customWidth="1"/>
    <col min="12036" max="12036" width="11.1015625" style="31" customWidth="1"/>
    <col min="12037" max="12037" width="6.7890625" style="31" customWidth="1"/>
    <col min="12038" max="12043" width="4.47265625" style="31" customWidth="1"/>
    <col min="12044" max="12046" width="8.83984375" style="31"/>
    <col min="12047" max="12049" width="6.20703125" style="31" customWidth="1"/>
    <col min="12050" max="12288" width="8.83984375" style="31"/>
    <col min="12289" max="12289" width="4.47265625" style="31" customWidth="1"/>
    <col min="12290" max="12291" width="14.47265625" style="31" customWidth="1"/>
    <col min="12292" max="12292" width="11.1015625" style="31" customWidth="1"/>
    <col min="12293" max="12293" width="6.7890625" style="31" customWidth="1"/>
    <col min="12294" max="12299" width="4.47265625" style="31" customWidth="1"/>
    <col min="12300" max="12302" width="8.83984375" style="31"/>
    <col min="12303" max="12305" width="6.20703125" style="31" customWidth="1"/>
    <col min="12306" max="12544" width="8.83984375" style="31"/>
    <col min="12545" max="12545" width="4.47265625" style="31" customWidth="1"/>
    <col min="12546" max="12547" width="14.47265625" style="31" customWidth="1"/>
    <col min="12548" max="12548" width="11.1015625" style="31" customWidth="1"/>
    <col min="12549" max="12549" width="6.7890625" style="31" customWidth="1"/>
    <col min="12550" max="12555" width="4.47265625" style="31" customWidth="1"/>
    <col min="12556" max="12558" width="8.83984375" style="31"/>
    <col min="12559" max="12561" width="6.20703125" style="31" customWidth="1"/>
    <col min="12562" max="12800" width="8.83984375" style="31"/>
    <col min="12801" max="12801" width="4.47265625" style="31" customWidth="1"/>
    <col min="12802" max="12803" width="14.47265625" style="31" customWidth="1"/>
    <col min="12804" max="12804" width="11.1015625" style="31" customWidth="1"/>
    <col min="12805" max="12805" width="6.7890625" style="31" customWidth="1"/>
    <col min="12806" max="12811" width="4.47265625" style="31" customWidth="1"/>
    <col min="12812" max="12814" width="8.83984375" style="31"/>
    <col min="12815" max="12817" width="6.20703125" style="31" customWidth="1"/>
    <col min="12818" max="13056" width="8.83984375" style="31"/>
    <col min="13057" max="13057" width="4.47265625" style="31" customWidth="1"/>
    <col min="13058" max="13059" width="14.47265625" style="31" customWidth="1"/>
    <col min="13060" max="13060" width="11.1015625" style="31" customWidth="1"/>
    <col min="13061" max="13061" width="6.7890625" style="31" customWidth="1"/>
    <col min="13062" max="13067" width="4.47265625" style="31" customWidth="1"/>
    <col min="13068" max="13070" width="8.83984375" style="31"/>
    <col min="13071" max="13073" width="6.20703125" style="31" customWidth="1"/>
    <col min="13074" max="13312" width="8.83984375" style="31"/>
    <col min="13313" max="13313" width="4.47265625" style="31" customWidth="1"/>
    <col min="13314" max="13315" width="14.47265625" style="31" customWidth="1"/>
    <col min="13316" max="13316" width="11.1015625" style="31" customWidth="1"/>
    <col min="13317" max="13317" width="6.7890625" style="31" customWidth="1"/>
    <col min="13318" max="13323" width="4.47265625" style="31" customWidth="1"/>
    <col min="13324" max="13326" width="8.83984375" style="31"/>
    <col min="13327" max="13329" width="6.20703125" style="31" customWidth="1"/>
    <col min="13330" max="13568" width="8.83984375" style="31"/>
    <col min="13569" max="13569" width="4.47265625" style="31" customWidth="1"/>
    <col min="13570" max="13571" width="14.47265625" style="31" customWidth="1"/>
    <col min="13572" max="13572" width="11.1015625" style="31" customWidth="1"/>
    <col min="13573" max="13573" width="6.7890625" style="31" customWidth="1"/>
    <col min="13574" max="13579" width="4.47265625" style="31" customWidth="1"/>
    <col min="13580" max="13582" width="8.83984375" style="31"/>
    <col min="13583" max="13585" width="6.20703125" style="31" customWidth="1"/>
    <col min="13586" max="13824" width="8.83984375" style="31"/>
    <col min="13825" max="13825" width="4.47265625" style="31" customWidth="1"/>
    <col min="13826" max="13827" width="14.47265625" style="31" customWidth="1"/>
    <col min="13828" max="13828" width="11.1015625" style="31" customWidth="1"/>
    <col min="13829" max="13829" width="6.7890625" style="31" customWidth="1"/>
    <col min="13830" max="13835" width="4.47265625" style="31" customWidth="1"/>
    <col min="13836" max="13838" width="8.83984375" style="31"/>
    <col min="13839" max="13841" width="6.20703125" style="31" customWidth="1"/>
    <col min="13842" max="14080" width="8.83984375" style="31"/>
    <col min="14081" max="14081" width="4.47265625" style="31" customWidth="1"/>
    <col min="14082" max="14083" width="14.47265625" style="31" customWidth="1"/>
    <col min="14084" max="14084" width="11.1015625" style="31" customWidth="1"/>
    <col min="14085" max="14085" width="6.7890625" style="31" customWidth="1"/>
    <col min="14086" max="14091" width="4.47265625" style="31" customWidth="1"/>
    <col min="14092" max="14094" width="8.83984375" style="31"/>
    <col min="14095" max="14097" width="6.20703125" style="31" customWidth="1"/>
    <col min="14098" max="14336" width="8.83984375" style="31"/>
    <col min="14337" max="14337" width="4.47265625" style="31" customWidth="1"/>
    <col min="14338" max="14339" width="14.47265625" style="31" customWidth="1"/>
    <col min="14340" max="14340" width="11.1015625" style="31" customWidth="1"/>
    <col min="14341" max="14341" width="6.7890625" style="31" customWidth="1"/>
    <col min="14342" max="14347" width="4.47265625" style="31" customWidth="1"/>
    <col min="14348" max="14350" width="8.83984375" style="31"/>
    <col min="14351" max="14353" width="6.20703125" style="31" customWidth="1"/>
    <col min="14354" max="14592" width="8.83984375" style="31"/>
    <col min="14593" max="14593" width="4.47265625" style="31" customWidth="1"/>
    <col min="14594" max="14595" width="14.47265625" style="31" customWidth="1"/>
    <col min="14596" max="14596" width="11.1015625" style="31" customWidth="1"/>
    <col min="14597" max="14597" width="6.7890625" style="31" customWidth="1"/>
    <col min="14598" max="14603" width="4.47265625" style="31" customWidth="1"/>
    <col min="14604" max="14606" width="8.83984375" style="31"/>
    <col min="14607" max="14609" width="6.20703125" style="31" customWidth="1"/>
    <col min="14610" max="14848" width="8.83984375" style="31"/>
    <col min="14849" max="14849" width="4.47265625" style="31" customWidth="1"/>
    <col min="14850" max="14851" width="14.47265625" style="31" customWidth="1"/>
    <col min="14852" max="14852" width="11.1015625" style="31" customWidth="1"/>
    <col min="14853" max="14853" width="6.7890625" style="31" customWidth="1"/>
    <col min="14854" max="14859" width="4.47265625" style="31" customWidth="1"/>
    <col min="14860" max="14862" width="8.83984375" style="31"/>
    <col min="14863" max="14865" width="6.20703125" style="31" customWidth="1"/>
    <col min="14866" max="15104" width="8.83984375" style="31"/>
    <col min="15105" max="15105" width="4.47265625" style="31" customWidth="1"/>
    <col min="15106" max="15107" width="14.47265625" style="31" customWidth="1"/>
    <col min="15108" max="15108" width="11.1015625" style="31" customWidth="1"/>
    <col min="15109" max="15109" width="6.7890625" style="31" customWidth="1"/>
    <col min="15110" max="15115" width="4.47265625" style="31" customWidth="1"/>
    <col min="15116" max="15118" width="8.83984375" style="31"/>
    <col min="15119" max="15121" width="6.20703125" style="31" customWidth="1"/>
    <col min="15122" max="15360" width="8.83984375" style="31"/>
    <col min="15361" max="15361" width="4.47265625" style="31" customWidth="1"/>
    <col min="15362" max="15363" width="14.47265625" style="31" customWidth="1"/>
    <col min="15364" max="15364" width="11.1015625" style="31" customWidth="1"/>
    <col min="15365" max="15365" width="6.7890625" style="31" customWidth="1"/>
    <col min="15366" max="15371" width="4.47265625" style="31" customWidth="1"/>
    <col min="15372" max="15374" width="8.83984375" style="31"/>
    <col min="15375" max="15377" width="6.20703125" style="31" customWidth="1"/>
    <col min="15378" max="15616" width="8.83984375" style="31"/>
    <col min="15617" max="15617" width="4.47265625" style="31" customWidth="1"/>
    <col min="15618" max="15619" width="14.47265625" style="31" customWidth="1"/>
    <col min="15620" max="15620" width="11.1015625" style="31" customWidth="1"/>
    <col min="15621" max="15621" width="6.7890625" style="31" customWidth="1"/>
    <col min="15622" max="15627" width="4.47265625" style="31" customWidth="1"/>
    <col min="15628" max="15630" width="8.83984375" style="31"/>
    <col min="15631" max="15633" width="6.20703125" style="31" customWidth="1"/>
    <col min="15634" max="15872" width="8.83984375" style="31"/>
    <col min="15873" max="15873" width="4.47265625" style="31" customWidth="1"/>
    <col min="15874" max="15875" width="14.47265625" style="31" customWidth="1"/>
    <col min="15876" max="15876" width="11.1015625" style="31" customWidth="1"/>
    <col min="15877" max="15877" width="6.7890625" style="31" customWidth="1"/>
    <col min="15878" max="15883" width="4.47265625" style="31" customWidth="1"/>
    <col min="15884" max="15886" width="8.83984375" style="31"/>
    <col min="15887" max="15889" width="6.20703125" style="31" customWidth="1"/>
    <col min="15890" max="16128" width="8.83984375" style="31"/>
    <col min="16129" max="16129" width="4.47265625" style="31" customWidth="1"/>
    <col min="16130" max="16131" width="14.47265625" style="31" customWidth="1"/>
    <col min="16132" max="16132" width="11.1015625" style="31" customWidth="1"/>
    <col min="16133" max="16133" width="6.7890625" style="31" customWidth="1"/>
    <col min="16134" max="16139" width="4.47265625" style="31" customWidth="1"/>
    <col min="16140" max="16142" width="8.83984375" style="31"/>
    <col min="16143" max="16145" width="6.20703125" style="31" customWidth="1"/>
    <col min="16146" max="16384" width="8.83984375" style="31"/>
  </cols>
  <sheetData>
    <row r="1" spans="1:16" s="1" customFormat="1" ht="14.25" customHeight="1" x14ac:dyDescent="0.4">
      <c r="A1" s="11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" customFormat="1" ht="12.75" customHeight="1" x14ac:dyDescent="0.4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1" customFormat="1" ht="12.75" customHeight="1" x14ac:dyDescent="0.4">
      <c r="A3" s="112">
        <v>44359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" customFormat="1" ht="12.75" customHeight="1" x14ac:dyDescent="0.4">
      <c r="B4" s="2"/>
      <c r="C4" s="2"/>
      <c r="D4" s="2"/>
      <c r="E4" s="113" t="s">
        <v>174</v>
      </c>
      <c r="F4" s="113"/>
      <c r="G4" s="114" t="s">
        <v>2</v>
      </c>
      <c r="H4" s="114"/>
      <c r="I4" s="114"/>
      <c r="J4" s="3">
        <v>16.5</v>
      </c>
      <c r="K4" s="1" t="s">
        <v>3</v>
      </c>
    </row>
    <row r="5" spans="1:16" s="1" customFormat="1" ht="16.899999999999999" customHeight="1" x14ac:dyDescent="0.4">
      <c r="B5" s="2"/>
      <c r="C5" s="2"/>
      <c r="D5" s="2"/>
      <c r="E5" s="2"/>
    </row>
    <row r="6" spans="1:16" s="1" customFormat="1" x14ac:dyDescent="0.4">
      <c r="B6" s="2"/>
      <c r="C6" s="2"/>
      <c r="D6" s="2"/>
      <c r="E6" s="2"/>
      <c r="F6" s="4"/>
      <c r="G6" s="1" t="s">
        <v>4</v>
      </c>
      <c r="H6" s="5"/>
      <c r="J6" s="1" t="s">
        <v>5</v>
      </c>
      <c r="K6" s="5"/>
      <c r="L6" s="1" t="s">
        <v>6</v>
      </c>
      <c r="M6" s="1" t="s">
        <v>7</v>
      </c>
      <c r="N6" s="1" t="s">
        <v>8</v>
      </c>
      <c r="O6" s="1" t="s">
        <v>9</v>
      </c>
      <c r="P6" s="1" t="s">
        <v>9</v>
      </c>
    </row>
    <row r="7" spans="1:16" s="1" customFormat="1" x14ac:dyDescent="0.4">
      <c r="A7" s="6" t="s">
        <v>10</v>
      </c>
      <c r="B7" s="7" t="s">
        <v>11</v>
      </c>
      <c r="C7" s="7" t="s">
        <v>12</v>
      </c>
      <c r="D7" s="7" t="s">
        <v>13</v>
      </c>
      <c r="E7" s="7" t="s">
        <v>14</v>
      </c>
      <c r="F7" s="8" t="s">
        <v>15</v>
      </c>
      <c r="G7" s="6" t="s">
        <v>16</v>
      </c>
      <c r="H7" s="9" t="s">
        <v>17</v>
      </c>
      <c r="I7" s="6" t="s">
        <v>15</v>
      </c>
      <c r="J7" s="6" t="s">
        <v>16</v>
      </c>
      <c r="K7" s="9" t="s">
        <v>17</v>
      </c>
      <c r="L7" s="6" t="s">
        <v>18</v>
      </c>
      <c r="M7" s="6" t="s">
        <v>18</v>
      </c>
      <c r="N7" s="6" t="s">
        <v>18</v>
      </c>
      <c r="O7" s="6" t="s">
        <v>10</v>
      </c>
      <c r="P7" s="6" t="s">
        <v>19</v>
      </c>
    </row>
    <row r="8" spans="1:16" s="1" customFormat="1" x14ac:dyDescent="0.4">
      <c r="A8" s="10"/>
      <c r="B8" s="11"/>
      <c r="C8" s="11"/>
      <c r="D8" s="11"/>
      <c r="E8" s="1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s="1" customFormat="1" ht="14.4" x14ac:dyDescent="0.55000000000000004">
      <c r="A9" s="1">
        <v>1</v>
      </c>
      <c r="B9" s="64" t="s">
        <v>67</v>
      </c>
      <c r="C9" s="64" t="s">
        <v>68</v>
      </c>
      <c r="D9" s="64" t="s">
        <v>69</v>
      </c>
      <c r="E9" s="64">
        <v>75</v>
      </c>
      <c r="F9" s="17">
        <v>10</v>
      </c>
      <c r="G9" s="18">
        <v>45</v>
      </c>
      <c r="H9" s="19">
        <v>0</v>
      </c>
      <c r="I9" s="18">
        <v>15</v>
      </c>
      <c r="J9" s="18">
        <v>25</v>
      </c>
      <c r="K9" s="19">
        <v>0</v>
      </c>
      <c r="L9" s="1">
        <f>IF(B9="","",IF(F9="","DNS",IF(I9="","DNF",I9*3600+J9*60+K9-(F9*3600+G9*60+H9))))</f>
        <v>16800</v>
      </c>
      <c r="M9" s="20">
        <f>IF(B9="","",IF(F9="","DNS",IF(I9="","DNF",E9*$J$4)))</f>
        <v>1237.5</v>
      </c>
      <c r="N9" s="20">
        <f>IF(B9="","",IF(F9="","DNS",IF(I9="","DNF",L9-M9)))</f>
        <v>15562.5</v>
      </c>
      <c r="O9" s="1">
        <f>IF($B9&lt;&gt;0,IF($N9="DNS",(COUNTA($B$9:$B$20)+1),IF($N9="DNF",(COUNTA($I$9:$I$20)+1),RANK($N9,$N$9:$N$20,1))),"")</f>
        <v>1</v>
      </c>
      <c r="P9" s="1">
        <f>IF($B9&lt;&gt;0,IF($N9="DNS",COUNTA($B$9:$B$44)+1,IF($N9="DNF",COUNTA($I$9:$I$44)+1,RANK($N9,$N$9:$N$44,1))),"")</f>
        <v>1</v>
      </c>
    </row>
    <row r="10" spans="1:16" s="1" customFormat="1" ht="14.4" x14ac:dyDescent="0.55000000000000004">
      <c r="A10" s="1">
        <v>1</v>
      </c>
      <c r="B10" s="64" t="s">
        <v>55</v>
      </c>
      <c r="C10" s="64" t="s">
        <v>157</v>
      </c>
      <c r="D10" s="64" t="s">
        <v>133</v>
      </c>
      <c r="E10" s="64">
        <v>72</v>
      </c>
      <c r="F10" s="17">
        <v>10</v>
      </c>
      <c r="G10" s="18">
        <v>45</v>
      </c>
      <c r="H10" s="19">
        <v>0</v>
      </c>
      <c r="I10" s="18">
        <v>15</v>
      </c>
      <c r="J10" s="18">
        <v>28</v>
      </c>
      <c r="K10" s="19">
        <v>4</v>
      </c>
      <c r="L10" s="1">
        <f t="shared" ref="L10:L44" si="0">IF(B10="","",IF(F10="","DNS",IF(I10="","DNF",I10*3600+J10*60+K10-(F10*3600+G10*60+H10))))</f>
        <v>16984</v>
      </c>
      <c r="M10" s="20">
        <f t="shared" ref="M10:M44" si="1">IF(B10="","",IF(F10="","DNS",IF(I10="","DNF",E10*$J$4)))</f>
        <v>1188</v>
      </c>
      <c r="N10" s="20">
        <f t="shared" ref="N10:N44" si="2">IF(B10="","",IF(F10="","DNS",IF(I10="","DNF",L10-M10)))</f>
        <v>15796</v>
      </c>
      <c r="O10" s="1">
        <f t="shared" ref="O10:O20" si="3">IF($B10&lt;&gt;0,IF($N10="DNS",(COUNTA($B$9:$B$20)+1),IF($N10="DNF",(COUNTA($I$9:$I$20)+1),RANK($N10,$N$9:$N$20,1))),"")</f>
        <v>2</v>
      </c>
      <c r="P10" s="1">
        <f t="shared" ref="P10:P44" si="4">IF($B10&lt;&gt;0,IF($N10="DNS",COUNTA($B$9:$B$44)+1,IF($N10="DNF",COUNTA($I$9:$I$44)+1,RANK($N10,$N$9:$N$44,1))),"")</f>
        <v>2</v>
      </c>
    </row>
    <row r="11" spans="1:16" s="1" customFormat="1" ht="14.4" x14ac:dyDescent="0.55000000000000004">
      <c r="A11" s="1">
        <v>1</v>
      </c>
      <c r="B11" s="64" t="s">
        <v>64</v>
      </c>
      <c r="C11" s="64" t="s">
        <v>158</v>
      </c>
      <c r="D11" s="64" t="s">
        <v>66</v>
      </c>
      <c r="E11" s="64">
        <v>105</v>
      </c>
      <c r="F11" s="17">
        <v>10</v>
      </c>
      <c r="G11" s="18">
        <v>45</v>
      </c>
      <c r="H11" s="19">
        <v>0</v>
      </c>
      <c r="I11" s="18">
        <v>16</v>
      </c>
      <c r="J11" s="18">
        <v>35</v>
      </c>
      <c r="K11" s="19">
        <v>30</v>
      </c>
      <c r="L11" s="1">
        <f t="shared" si="0"/>
        <v>21030</v>
      </c>
      <c r="M11" s="20">
        <f t="shared" si="1"/>
        <v>1732.5</v>
      </c>
      <c r="N11" s="20">
        <f t="shared" si="2"/>
        <v>19297.5</v>
      </c>
      <c r="O11" s="1">
        <f t="shared" si="3"/>
        <v>3</v>
      </c>
      <c r="P11" s="1">
        <f t="shared" si="4"/>
        <v>7</v>
      </c>
    </row>
    <row r="12" spans="1:16" s="1" customFormat="1" x14ac:dyDescent="0.4">
      <c r="A12" s="1">
        <v>1</v>
      </c>
      <c r="B12" s="16"/>
      <c r="C12" s="16"/>
      <c r="D12" s="16"/>
      <c r="E12" s="16"/>
      <c r="F12" s="17"/>
      <c r="G12" s="18"/>
      <c r="H12" s="19"/>
      <c r="I12" s="18"/>
      <c r="J12" s="18"/>
      <c r="K12" s="19"/>
      <c r="L12" s="1" t="str">
        <f t="shared" si="0"/>
        <v/>
      </c>
      <c r="M12" s="20" t="str">
        <f t="shared" si="1"/>
        <v/>
      </c>
      <c r="N12" s="20" t="str">
        <f t="shared" si="2"/>
        <v/>
      </c>
      <c r="O12" s="1" t="str">
        <f t="shared" si="3"/>
        <v/>
      </c>
      <c r="P12" s="1" t="str">
        <f t="shared" si="4"/>
        <v/>
      </c>
    </row>
    <row r="13" spans="1:16" s="1" customFormat="1" x14ac:dyDescent="0.4">
      <c r="A13" s="1">
        <v>1</v>
      </c>
      <c r="B13" s="16"/>
      <c r="C13" s="2"/>
      <c r="D13" s="16"/>
      <c r="E13" s="16"/>
      <c r="F13" s="17"/>
      <c r="G13" s="18"/>
      <c r="H13" s="19"/>
      <c r="I13" s="18"/>
      <c r="J13" s="18"/>
      <c r="K13" s="19"/>
      <c r="L13" s="1" t="str">
        <f t="shared" si="0"/>
        <v/>
      </c>
      <c r="M13" s="20" t="str">
        <f t="shared" si="1"/>
        <v/>
      </c>
      <c r="N13" s="20" t="str">
        <f t="shared" si="2"/>
        <v/>
      </c>
      <c r="O13" s="1" t="str">
        <f t="shared" si="3"/>
        <v/>
      </c>
      <c r="P13" s="1" t="str">
        <f t="shared" si="4"/>
        <v/>
      </c>
    </row>
    <row r="14" spans="1:16" s="1" customFormat="1" x14ac:dyDescent="0.4">
      <c r="A14" s="1">
        <v>1</v>
      </c>
      <c r="B14" s="16"/>
      <c r="C14" s="2"/>
      <c r="D14" s="16"/>
      <c r="E14" s="16"/>
      <c r="F14" s="17"/>
      <c r="G14" s="18"/>
      <c r="H14" s="19"/>
      <c r="I14" s="18"/>
      <c r="J14" s="18"/>
      <c r="K14" s="19"/>
      <c r="L14" s="1" t="str">
        <f t="shared" si="0"/>
        <v/>
      </c>
      <c r="M14" s="20" t="str">
        <f t="shared" si="1"/>
        <v/>
      </c>
      <c r="N14" s="20" t="str">
        <f t="shared" si="2"/>
        <v/>
      </c>
      <c r="O14" s="1" t="str">
        <f t="shared" si="3"/>
        <v/>
      </c>
      <c r="P14" s="1" t="str">
        <f t="shared" si="4"/>
        <v/>
      </c>
    </row>
    <row r="15" spans="1:16" s="1" customFormat="1" x14ac:dyDescent="0.4">
      <c r="A15" s="1">
        <v>1</v>
      </c>
      <c r="B15" s="16"/>
      <c r="C15" s="2"/>
      <c r="D15" s="16"/>
      <c r="E15" s="16"/>
      <c r="F15" s="17"/>
      <c r="G15" s="18"/>
      <c r="H15" s="19"/>
      <c r="I15" s="18"/>
      <c r="J15" s="18"/>
      <c r="K15" s="19"/>
      <c r="L15" s="1" t="str">
        <f t="shared" si="0"/>
        <v/>
      </c>
      <c r="M15" s="20" t="str">
        <f t="shared" si="1"/>
        <v/>
      </c>
      <c r="N15" s="20" t="str">
        <f t="shared" si="2"/>
        <v/>
      </c>
      <c r="O15" s="1" t="str">
        <f t="shared" si="3"/>
        <v/>
      </c>
      <c r="P15" s="1" t="str">
        <f t="shared" si="4"/>
        <v/>
      </c>
    </row>
    <row r="16" spans="1:16" s="1" customFormat="1" x14ac:dyDescent="0.4">
      <c r="A16" s="1">
        <v>1</v>
      </c>
      <c r="B16" s="16"/>
      <c r="C16" s="2"/>
      <c r="D16" s="16"/>
      <c r="E16" s="16"/>
      <c r="F16" s="17"/>
      <c r="G16" s="18"/>
      <c r="H16" s="19"/>
      <c r="I16" s="18"/>
      <c r="J16" s="18"/>
      <c r="K16" s="19"/>
      <c r="L16" s="1" t="str">
        <f t="shared" si="0"/>
        <v/>
      </c>
      <c r="M16" s="20" t="str">
        <f t="shared" si="1"/>
        <v/>
      </c>
      <c r="N16" s="20" t="str">
        <f t="shared" si="2"/>
        <v/>
      </c>
      <c r="O16" s="1" t="str">
        <f t="shared" si="3"/>
        <v/>
      </c>
      <c r="P16" s="1" t="str">
        <f t="shared" si="4"/>
        <v/>
      </c>
    </row>
    <row r="17" spans="1:16" s="1" customFormat="1" x14ac:dyDescent="0.4">
      <c r="A17" s="1">
        <v>1</v>
      </c>
      <c r="B17" s="16"/>
      <c r="C17" s="2"/>
      <c r="D17" s="16"/>
      <c r="E17" s="16"/>
      <c r="F17" s="17"/>
      <c r="G17" s="18"/>
      <c r="H17" s="19"/>
      <c r="I17" s="18"/>
      <c r="J17" s="18"/>
      <c r="K17" s="19"/>
      <c r="L17" s="1" t="str">
        <f t="shared" si="0"/>
        <v/>
      </c>
      <c r="M17" s="20" t="str">
        <f t="shared" si="1"/>
        <v/>
      </c>
      <c r="N17" s="20" t="str">
        <f t="shared" si="2"/>
        <v/>
      </c>
      <c r="O17" s="1" t="str">
        <f t="shared" si="3"/>
        <v/>
      </c>
      <c r="P17" s="1" t="str">
        <f t="shared" si="4"/>
        <v/>
      </c>
    </row>
    <row r="18" spans="1:16" s="1" customFormat="1" x14ac:dyDescent="0.4">
      <c r="A18" s="1">
        <v>1</v>
      </c>
      <c r="B18" s="16"/>
      <c r="C18" s="16"/>
      <c r="D18" s="16"/>
      <c r="E18" s="16"/>
      <c r="F18" s="17"/>
      <c r="G18" s="18"/>
      <c r="H18" s="19"/>
      <c r="I18" s="18"/>
      <c r="J18" s="18"/>
      <c r="K18" s="19"/>
      <c r="L18" s="1" t="str">
        <f t="shared" si="0"/>
        <v/>
      </c>
      <c r="M18" s="20" t="str">
        <f t="shared" si="1"/>
        <v/>
      </c>
      <c r="N18" s="20" t="str">
        <f t="shared" si="2"/>
        <v/>
      </c>
      <c r="O18" s="1" t="str">
        <f t="shared" si="3"/>
        <v/>
      </c>
      <c r="P18" s="1" t="str">
        <f t="shared" si="4"/>
        <v/>
      </c>
    </row>
    <row r="19" spans="1:16" s="1" customFormat="1" x14ac:dyDescent="0.4">
      <c r="A19" s="1">
        <v>1</v>
      </c>
      <c r="B19" s="16"/>
      <c r="C19" s="16"/>
      <c r="D19" s="16"/>
      <c r="E19" s="16"/>
      <c r="F19" s="17"/>
      <c r="G19" s="18"/>
      <c r="H19" s="19"/>
      <c r="I19" s="18"/>
      <c r="J19" s="18"/>
      <c r="K19" s="19"/>
      <c r="L19" s="1" t="str">
        <f t="shared" si="0"/>
        <v/>
      </c>
      <c r="M19" s="20" t="str">
        <f t="shared" si="1"/>
        <v/>
      </c>
      <c r="N19" s="20" t="str">
        <f t="shared" si="2"/>
        <v/>
      </c>
      <c r="O19" s="1" t="str">
        <f t="shared" si="3"/>
        <v/>
      </c>
      <c r="P19" s="1" t="str">
        <f t="shared" si="4"/>
        <v/>
      </c>
    </row>
    <row r="20" spans="1:16" s="1" customFormat="1" ht="12.6" thickBot="1" x14ac:dyDescent="0.45">
      <c r="A20" s="21"/>
      <c r="B20" s="22"/>
      <c r="C20" s="22"/>
      <c r="D20" s="22"/>
      <c r="E20" s="23"/>
      <c r="F20" s="24"/>
      <c r="G20" s="24"/>
      <c r="H20" s="25"/>
      <c r="I20" s="24"/>
      <c r="J20" s="24"/>
      <c r="K20" s="25"/>
      <c r="L20" s="26" t="str">
        <f t="shared" si="0"/>
        <v/>
      </c>
      <c r="M20" s="27" t="str">
        <f t="shared" si="1"/>
        <v/>
      </c>
      <c r="N20" s="27" t="str">
        <f t="shared" si="2"/>
        <v/>
      </c>
      <c r="O20" s="21" t="str">
        <f t="shared" si="3"/>
        <v/>
      </c>
      <c r="P20" s="21" t="str">
        <f t="shared" si="4"/>
        <v/>
      </c>
    </row>
    <row r="21" spans="1:16" s="1" customFormat="1" x14ac:dyDescent="0.4">
      <c r="A21" s="1">
        <v>2</v>
      </c>
      <c r="B21" s="16" t="s">
        <v>141</v>
      </c>
      <c r="C21" s="16" t="s">
        <v>142</v>
      </c>
      <c r="D21" s="16" t="s">
        <v>101</v>
      </c>
      <c r="E21" s="16">
        <v>156</v>
      </c>
      <c r="F21" s="17">
        <v>10</v>
      </c>
      <c r="G21" s="18">
        <v>40</v>
      </c>
      <c r="H21" s="19">
        <v>0</v>
      </c>
      <c r="I21" s="18">
        <v>16</v>
      </c>
      <c r="J21" s="18">
        <v>13</v>
      </c>
      <c r="K21" s="19">
        <v>0</v>
      </c>
      <c r="L21" s="1">
        <f t="shared" si="0"/>
        <v>19980</v>
      </c>
      <c r="M21" s="20">
        <f t="shared" si="1"/>
        <v>2574</v>
      </c>
      <c r="N21" s="20">
        <f t="shared" si="2"/>
        <v>17406</v>
      </c>
      <c r="O21" s="1">
        <f>IF($B21&lt;&gt;0,IF($N21="DNS",(COUNTA($B$21:$B$32)+1),IF($N21="DNF",(COUNTA($I$21:$I$32)+1),RANK($N21,$N$21:$N$32,1))),"")</f>
        <v>2</v>
      </c>
      <c r="P21" s="1">
        <f t="shared" si="4"/>
        <v>4</v>
      </c>
    </row>
    <row r="22" spans="1:16" s="1" customFormat="1" x14ac:dyDescent="0.4">
      <c r="A22" s="1">
        <v>2</v>
      </c>
      <c r="B22" s="16" t="s">
        <v>96</v>
      </c>
      <c r="C22" s="16" t="s">
        <v>97</v>
      </c>
      <c r="D22" s="16" t="s">
        <v>143</v>
      </c>
      <c r="E22" s="16">
        <v>204</v>
      </c>
      <c r="F22" s="17">
        <v>10</v>
      </c>
      <c r="G22" s="18">
        <v>40</v>
      </c>
      <c r="H22" s="19">
        <v>0</v>
      </c>
      <c r="I22" s="18">
        <v>16</v>
      </c>
      <c r="J22" s="18">
        <v>24</v>
      </c>
      <c r="K22" s="19">
        <v>13</v>
      </c>
      <c r="L22" s="38">
        <f t="shared" ref="L22:L31" si="5">IF(B22="","",IF(F22="","DNS",IF(I22="","DNF",I22*3600+J22*60+K22-(F22*3600+G22*60+H22))))</f>
        <v>20653</v>
      </c>
      <c r="M22" s="20">
        <f t="shared" ref="M22:M31" si="6">IF(B22="","",IF(F22="","DNS",IF(I22="","DNF",E22*$J$4)))</f>
        <v>3366</v>
      </c>
      <c r="N22" s="20">
        <f t="shared" ref="N22:N31" si="7">IF(B22="","",IF(F22="","DNS",IF(I22="","DNF",L22-M22)))</f>
        <v>17287</v>
      </c>
      <c r="O22" s="38">
        <f t="shared" ref="O22:O31" si="8">IF($B22&lt;&gt;0,IF($N22="DNS",(COUNTA($B$21:$B$32)+1),IF($N22="DNF",(COUNTA($I$21:$I$32)+1),RANK($N22,$N$21:$N$32,1))),"")</f>
        <v>1</v>
      </c>
      <c r="P22" s="38">
        <f t="shared" si="4"/>
        <v>3</v>
      </c>
    </row>
    <row r="23" spans="1:16" s="1" customFormat="1" x14ac:dyDescent="0.4">
      <c r="A23" s="1">
        <v>2</v>
      </c>
      <c r="B23" s="2" t="s">
        <v>179</v>
      </c>
      <c r="C23" s="2" t="s">
        <v>180</v>
      </c>
      <c r="D23" s="2"/>
      <c r="E23" s="2">
        <v>159</v>
      </c>
      <c r="F23" s="17">
        <v>10</v>
      </c>
      <c r="G23" s="18">
        <v>40</v>
      </c>
      <c r="H23" s="19">
        <v>0</v>
      </c>
      <c r="I23" s="18">
        <v>16</v>
      </c>
      <c r="J23" s="18">
        <v>41</v>
      </c>
      <c r="K23" s="19">
        <v>6</v>
      </c>
      <c r="L23" s="38">
        <f t="shared" si="5"/>
        <v>21666</v>
      </c>
      <c r="M23" s="20">
        <f t="shared" si="6"/>
        <v>2623.5</v>
      </c>
      <c r="N23" s="20">
        <f t="shared" si="7"/>
        <v>19042.5</v>
      </c>
      <c r="O23" s="38">
        <f t="shared" si="8"/>
        <v>4</v>
      </c>
      <c r="P23" s="38">
        <f t="shared" si="4"/>
        <v>6</v>
      </c>
    </row>
    <row r="24" spans="1:16" s="1" customFormat="1" x14ac:dyDescent="0.4">
      <c r="A24" s="1">
        <v>2</v>
      </c>
      <c r="B24" s="16" t="s">
        <v>87</v>
      </c>
      <c r="C24" s="16" t="s">
        <v>88</v>
      </c>
      <c r="D24" s="16" t="s">
        <v>138</v>
      </c>
      <c r="E24" s="16">
        <v>198</v>
      </c>
      <c r="F24" s="17">
        <v>10</v>
      </c>
      <c r="G24" s="18">
        <v>40</v>
      </c>
      <c r="H24" s="19">
        <v>0</v>
      </c>
      <c r="I24" s="18">
        <v>16</v>
      </c>
      <c r="J24" s="18">
        <v>37</v>
      </c>
      <c r="K24" s="19">
        <v>31</v>
      </c>
      <c r="L24" s="38">
        <f t="shared" si="5"/>
        <v>21451</v>
      </c>
      <c r="M24" s="20">
        <f t="shared" si="6"/>
        <v>3267</v>
      </c>
      <c r="N24" s="20">
        <f t="shared" si="7"/>
        <v>18184</v>
      </c>
      <c r="O24" s="38">
        <f t="shared" si="8"/>
        <v>3</v>
      </c>
      <c r="P24" s="38">
        <f t="shared" si="4"/>
        <v>5</v>
      </c>
    </row>
    <row r="25" spans="1:16" s="1" customFormat="1" x14ac:dyDescent="0.4">
      <c r="A25" s="1">
        <v>2</v>
      </c>
      <c r="B25" s="16" t="s">
        <v>139</v>
      </c>
      <c r="C25" s="28" t="s">
        <v>140</v>
      </c>
      <c r="D25" s="28" t="s">
        <v>138</v>
      </c>
      <c r="E25" s="16">
        <v>201</v>
      </c>
      <c r="F25" s="17">
        <v>10</v>
      </c>
      <c r="G25" s="18">
        <v>40</v>
      </c>
      <c r="H25" s="19">
        <v>0</v>
      </c>
      <c r="I25" s="18"/>
      <c r="J25" s="18"/>
      <c r="K25" s="19"/>
      <c r="L25" s="38" t="str">
        <f t="shared" si="5"/>
        <v>DNF</v>
      </c>
      <c r="M25" s="20" t="str">
        <f t="shared" si="6"/>
        <v>DNF</v>
      </c>
      <c r="N25" s="20" t="str">
        <f t="shared" si="7"/>
        <v>DNF</v>
      </c>
      <c r="O25" s="38">
        <f t="shared" si="8"/>
        <v>5</v>
      </c>
      <c r="P25" s="38">
        <f t="shared" si="4"/>
        <v>8</v>
      </c>
    </row>
    <row r="26" spans="1:16" s="1" customFormat="1" x14ac:dyDescent="0.4">
      <c r="A26" s="1">
        <v>2</v>
      </c>
      <c r="B26" s="16"/>
      <c r="C26" s="16"/>
      <c r="D26" s="16"/>
      <c r="E26" s="16"/>
      <c r="F26" s="17"/>
      <c r="G26" s="18"/>
      <c r="H26" s="19"/>
      <c r="I26" s="18"/>
      <c r="J26" s="18"/>
      <c r="K26" s="19"/>
      <c r="L26" s="38" t="str">
        <f t="shared" si="5"/>
        <v/>
      </c>
      <c r="M26" s="20" t="str">
        <f t="shared" si="6"/>
        <v/>
      </c>
      <c r="N26" s="20" t="str">
        <f t="shared" si="7"/>
        <v/>
      </c>
      <c r="O26" s="38" t="str">
        <f t="shared" si="8"/>
        <v/>
      </c>
      <c r="P26" s="38" t="str">
        <f t="shared" si="4"/>
        <v/>
      </c>
    </row>
    <row r="27" spans="1:16" s="1" customFormat="1" x14ac:dyDescent="0.4">
      <c r="A27" s="1">
        <v>2</v>
      </c>
      <c r="B27" s="16"/>
      <c r="C27" s="16"/>
      <c r="D27" s="16"/>
      <c r="E27" s="29"/>
      <c r="F27" s="18"/>
      <c r="G27" s="18"/>
      <c r="H27" s="19"/>
      <c r="I27" s="18"/>
      <c r="J27" s="18"/>
      <c r="K27" s="19"/>
      <c r="L27" s="38" t="str">
        <f t="shared" si="5"/>
        <v/>
      </c>
      <c r="M27" s="20" t="str">
        <f t="shared" si="6"/>
        <v/>
      </c>
      <c r="N27" s="20" t="str">
        <f t="shared" si="7"/>
        <v/>
      </c>
      <c r="O27" s="38" t="str">
        <f t="shared" si="8"/>
        <v/>
      </c>
      <c r="P27" s="38" t="str">
        <f t="shared" si="4"/>
        <v/>
      </c>
    </row>
    <row r="28" spans="1:16" s="1" customFormat="1" x14ac:dyDescent="0.4">
      <c r="A28" s="1">
        <v>2</v>
      </c>
      <c r="B28" s="16"/>
      <c r="C28" s="16"/>
      <c r="D28" s="16"/>
      <c r="E28" s="29"/>
      <c r="F28" s="18"/>
      <c r="G28" s="18"/>
      <c r="H28" s="19"/>
      <c r="I28" s="18"/>
      <c r="J28" s="18"/>
      <c r="K28" s="19"/>
      <c r="L28" s="38" t="str">
        <f t="shared" si="5"/>
        <v/>
      </c>
      <c r="M28" s="20" t="str">
        <f t="shared" si="6"/>
        <v/>
      </c>
      <c r="N28" s="20" t="str">
        <f t="shared" si="7"/>
        <v/>
      </c>
      <c r="O28" s="38" t="str">
        <f t="shared" si="8"/>
        <v/>
      </c>
      <c r="P28" s="38" t="str">
        <f t="shared" si="4"/>
        <v/>
      </c>
    </row>
    <row r="29" spans="1:16" s="1" customFormat="1" x14ac:dyDescent="0.4">
      <c r="A29" s="1">
        <v>2</v>
      </c>
      <c r="B29" s="16"/>
      <c r="C29" s="16"/>
      <c r="D29" s="16"/>
      <c r="E29" s="29"/>
      <c r="F29" s="18"/>
      <c r="G29" s="18"/>
      <c r="H29" s="19"/>
      <c r="I29" s="18"/>
      <c r="J29" s="18"/>
      <c r="K29" s="19"/>
      <c r="L29" s="38" t="str">
        <f t="shared" si="5"/>
        <v/>
      </c>
      <c r="M29" s="20" t="str">
        <f t="shared" si="6"/>
        <v/>
      </c>
      <c r="N29" s="20" t="str">
        <f t="shared" si="7"/>
        <v/>
      </c>
      <c r="O29" s="38" t="str">
        <f t="shared" si="8"/>
        <v/>
      </c>
      <c r="P29" s="38" t="str">
        <f t="shared" si="4"/>
        <v/>
      </c>
    </row>
    <row r="30" spans="1:16" s="1" customFormat="1" x14ac:dyDescent="0.4">
      <c r="A30" s="1">
        <v>2</v>
      </c>
      <c r="B30" s="16"/>
      <c r="C30" s="16"/>
      <c r="D30" s="16"/>
      <c r="E30" s="29"/>
      <c r="F30" s="18"/>
      <c r="G30" s="18"/>
      <c r="H30" s="19"/>
      <c r="I30" s="18"/>
      <c r="J30" s="18"/>
      <c r="K30" s="19"/>
      <c r="L30" s="38" t="str">
        <f t="shared" si="5"/>
        <v/>
      </c>
      <c r="M30" s="20" t="str">
        <f t="shared" si="6"/>
        <v/>
      </c>
      <c r="N30" s="20" t="str">
        <f t="shared" si="7"/>
        <v/>
      </c>
      <c r="O30" s="38" t="str">
        <f t="shared" si="8"/>
        <v/>
      </c>
      <c r="P30" s="38" t="str">
        <f t="shared" si="4"/>
        <v/>
      </c>
    </row>
    <row r="31" spans="1:16" s="1" customFormat="1" x14ac:dyDescent="0.4">
      <c r="A31" s="1">
        <v>2</v>
      </c>
      <c r="B31" s="16"/>
      <c r="C31" s="16"/>
      <c r="D31" s="16"/>
      <c r="E31" s="29"/>
      <c r="F31" s="18"/>
      <c r="G31" s="18"/>
      <c r="H31" s="19"/>
      <c r="I31" s="18"/>
      <c r="J31" s="18"/>
      <c r="K31" s="19"/>
      <c r="L31" s="38" t="str">
        <f t="shared" si="5"/>
        <v/>
      </c>
      <c r="M31" s="20" t="str">
        <f t="shared" si="6"/>
        <v/>
      </c>
      <c r="N31" s="20" t="str">
        <f t="shared" si="7"/>
        <v/>
      </c>
      <c r="O31" s="38" t="str">
        <f t="shared" si="8"/>
        <v/>
      </c>
      <c r="P31" s="38" t="str">
        <f t="shared" si="4"/>
        <v/>
      </c>
    </row>
    <row r="32" spans="1:16" s="1" customFormat="1" ht="12.6" thickBot="1" x14ac:dyDescent="0.45">
      <c r="A32" s="21"/>
      <c r="B32" s="22"/>
      <c r="C32" s="30"/>
      <c r="D32" s="30"/>
      <c r="E32" s="23"/>
      <c r="F32" s="24"/>
      <c r="G32" s="24"/>
      <c r="H32" s="25"/>
      <c r="I32" s="24"/>
      <c r="J32" s="24"/>
      <c r="K32" s="25"/>
      <c r="L32" s="26" t="str">
        <f t="shared" si="0"/>
        <v/>
      </c>
      <c r="M32" s="27" t="str">
        <f t="shared" si="1"/>
        <v/>
      </c>
      <c r="N32" s="27" t="str">
        <f t="shared" si="2"/>
        <v/>
      </c>
      <c r="O32" s="21" t="str">
        <f t="shared" ref="O32" si="9">IF($B32&lt;&gt;0,IF($N32="DNS",(COUNTA($B$21:$B$32)+1),IF($N32="DNF",(COUNTA($I$21:$I$32)+1),RANK($N32,$N$21:$N$32,1))),"")</f>
        <v/>
      </c>
      <c r="P32" s="21" t="str">
        <f t="shared" si="4"/>
        <v/>
      </c>
    </row>
    <row r="33" spans="1:16" s="1" customFormat="1" x14ac:dyDescent="0.4">
      <c r="A33" s="1">
        <v>3</v>
      </c>
      <c r="B33" s="16" t="s">
        <v>175</v>
      </c>
      <c r="C33" s="16"/>
      <c r="D33" s="16" t="s">
        <v>176</v>
      </c>
      <c r="E33" s="16">
        <v>132</v>
      </c>
      <c r="F33" s="17"/>
      <c r="G33" s="18"/>
      <c r="H33" s="19"/>
      <c r="I33" s="18"/>
      <c r="J33" s="18"/>
      <c r="K33" s="19"/>
      <c r="L33" s="1" t="str">
        <f t="shared" si="0"/>
        <v>DNS</v>
      </c>
      <c r="M33" s="20" t="str">
        <f t="shared" si="1"/>
        <v>DNS</v>
      </c>
      <c r="N33" s="20" t="str">
        <f t="shared" si="2"/>
        <v>DNS</v>
      </c>
      <c r="O33" s="1">
        <f>IF($B33&lt;&gt;0,IF($N33="DNS",(COUNTA($B$33:$B$44)+1),IF($N33="DNF",(COUNTA($I$33:$I$44)+1),RANK($N33,$N$33:$N$44,1))),"")</f>
        <v>3</v>
      </c>
      <c r="P33" s="1">
        <f t="shared" si="4"/>
        <v>11</v>
      </c>
    </row>
    <row r="34" spans="1:16" s="1" customFormat="1" x14ac:dyDescent="0.4">
      <c r="A34" s="1">
        <v>3</v>
      </c>
      <c r="B34" s="16" t="s">
        <v>177</v>
      </c>
      <c r="C34" s="16"/>
      <c r="D34" s="16" t="s">
        <v>178</v>
      </c>
      <c r="E34" s="16">
        <v>165</v>
      </c>
      <c r="F34" s="17"/>
      <c r="G34" s="18"/>
      <c r="H34" s="19"/>
      <c r="I34" s="18"/>
      <c r="J34" s="18"/>
      <c r="K34" s="19"/>
      <c r="L34" s="1" t="str">
        <f t="shared" si="0"/>
        <v>DNS</v>
      </c>
      <c r="M34" s="20" t="str">
        <f t="shared" si="1"/>
        <v>DNS</v>
      </c>
      <c r="N34" s="20" t="str">
        <f t="shared" si="2"/>
        <v>DNS</v>
      </c>
      <c r="O34" s="1">
        <f t="shared" ref="O34:O44" si="10">IF($B34&lt;&gt;0,IF($N34="DNS",(COUNTA($B$33:$B$44)+1),IF($N34="DNF",(COUNTA($I$33:$I$44)+1),RANK($N34,$N$33:$N$44,1))),"")</f>
        <v>3</v>
      </c>
      <c r="P34" s="1">
        <f t="shared" si="4"/>
        <v>11</v>
      </c>
    </row>
    <row r="35" spans="1:16" s="1" customFormat="1" x14ac:dyDescent="0.4">
      <c r="A35" s="1">
        <v>3</v>
      </c>
      <c r="B35" s="16"/>
      <c r="C35" s="16"/>
      <c r="D35" s="16"/>
      <c r="E35" s="16"/>
      <c r="F35" s="17"/>
      <c r="G35" s="18"/>
      <c r="H35" s="19"/>
      <c r="I35" s="18"/>
      <c r="J35" s="18"/>
      <c r="K35" s="19"/>
      <c r="L35" s="1" t="str">
        <f t="shared" si="0"/>
        <v/>
      </c>
      <c r="M35" s="20" t="str">
        <f t="shared" si="1"/>
        <v/>
      </c>
      <c r="N35" s="20" t="str">
        <f t="shared" si="2"/>
        <v/>
      </c>
      <c r="O35" s="1" t="str">
        <f t="shared" si="10"/>
        <v/>
      </c>
      <c r="P35" s="1" t="str">
        <f t="shared" si="4"/>
        <v/>
      </c>
    </row>
    <row r="36" spans="1:16" s="1" customFormat="1" x14ac:dyDescent="0.4">
      <c r="A36" s="1">
        <v>3</v>
      </c>
      <c r="B36" s="16"/>
      <c r="C36" s="16"/>
      <c r="D36" s="16"/>
      <c r="E36" s="16"/>
      <c r="F36" s="17"/>
      <c r="G36" s="18"/>
      <c r="H36" s="19"/>
      <c r="I36" s="18"/>
      <c r="J36" s="18"/>
      <c r="K36" s="19"/>
      <c r="L36" s="1" t="str">
        <f t="shared" si="0"/>
        <v/>
      </c>
      <c r="M36" s="20" t="str">
        <f t="shared" si="1"/>
        <v/>
      </c>
      <c r="N36" s="20" t="str">
        <f t="shared" si="2"/>
        <v/>
      </c>
      <c r="O36" s="1" t="str">
        <f t="shared" si="10"/>
        <v/>
      </c>
      <c r="P36" s="1" t="str">
        <f t="shared" si="4"/>
        <v/>
      </c>
    </row>
    <row r="37" spans="1:16" s="1" customFormat="1" x14ac:dyDescent="0.4">
      <c r="A37" s="1">
        <v>3</v>
      </c>
      <c r="B37" s="16"/>
      <c r="C37" s="16"/>
      <c r="D37" s="16"/>
      <c r="E37" s="16"/>
      <c r="F37" s="17"/>
      <c r="G37" s="18"/>
      <c r="H37" s="19"/>
      <c r="I37" s="18"/>
      <c r="J37" s="18"/>
      <c r="K37" s="19"/>
      <c r="L37" s="1" t="str">
        <f t="shared" si="0"/>
        <v/>
      </c>
      <c r="M37" s="20" t="str">
        <f t="shared" si="1"/>
        <v/>
      </c>
      <c r="N37" s="20" t="str">
        <f t="shared" si="2"/>
        <v/>
      </c>
      <c r="O37" s="1" t="str">
        <f t="shared" si="10"/>
        <v/>
      </c>
      <c r="P37" s="1" t="str">
        <f t="shared" si="4"/>
        <v/>
      </c>
    </row>
    <row r="38" spans="1:16" s="1" customFormat="1" x14ac:dyDescent="0.4">
      <c r="A38" s="1">
        <v>3</v>
      </c>
      <c r="B38" s="16"/>
      <c r="C38" s="16"/>
      <c r="D38" s="16"/>
      <c r="E38" s="16"/>
      <c r="F38" s="17"/>
      <c r="G38" s="18"/>
      <c r="H38" s="18"/>
      <c r="I38" s="17"/>
      <c r="J38" s="18"/>
      <c r="K38" s="18"/>
      <c r="L38" s="1" t="str">
        <f t="shared" si="0"/>
        <v/>
      </c>
      <c r="M38" s="20" t="str">
        <f t="shared" si="1"/>
        <v/>
      </c>
      <c r="N38" s="20" t="str">
        <f t="shared" si="2"/>
        <v/>
      </c>
      <c r="O38" s="1" t="str">
        <f t="shared" si="10"/>
        <v/>
      </c>
      <c r="P38" s="1" t="str">
        <f t="shared" si="4"/>
        <v/>
      </c>
    </row>
    <row r="39" spans="1:16" s="1" customFormat="1" x14ac:dyDescent="0.4">
      <c r="A39" s="1">
        <v>3</v>
      </c>
      <c r="B39" s="16"/>
      <c r="C39" s="16"/>
      <c r="D39" s="16"/>
      <c r="E39" s="16"/>
      <c r="F39" s="17"/>
      <c r="G39" s="18"/>
      <c r="H39" s="18"/>
      <c r="I39" s="17"/>
      <c r="J39" s="18"/>
      <c r="K39" s="18"/>
      <c r="L39" s="1" t="str">
        <f t="shared" si="0"/>
        <v/>
      </c>
      <c r="M39" s="20" t="str">
        <f t="shared" si="1"/>
        <v/>
      </c>
      <c r="N39" s="20" t="str">
        <f t="shared" si="2"/>
        <v/>
      </c>
      <c r="O39" s="1" t="str">
        <f t="shared" si="10"/>
        <v/>
      </c>
      <c r="P39" s="1" t="str">
        <f t="shared" si="4"/>
        <v/>
      </c>
    </row>
    <row r="40" spans="1:16" s="1" customFormat="1" x14ac:dyDescent="0.4">
      <c r="A40" s="1">
        <v>3</v>
      </c>
      <c r="B40" s="16"/>
      <c r="C40" s="16"/>
      <c r="D40" s="16"/>
      <c r="E40" s="16"/>
      <c r="F40" s="17"/>
      <c r="G40" s="18"/>
      <c r="H40" s="18"/>
      <c r="I40" s="17"/>
      <c r="J40" s="18"/>
      <c r="K40" s="18"/>
      <c r="L40" s="1" t="str">
        <f t="shared" si="0"/>
        <v/>
      </c>
      <c r="M40" s="20" t="str">
        <f t="shared" si="1"/>
        <v/>
      </c>
      <c r="N40" s="20" t="str">
        <f t="shared" si="2"/>
        <v/>
      </c>
      <c r="O40" s="1" t="str">
        <f t="shared" si="10"/>
        <v/>
      </c>
      <c r="P40" s="1" t="str">
        <f t="shared" si="4"/>
        <v/>
      </c>
    </row>
    <row r="41" spans="1:16" s="1" customFormat="1" x14ac:dyDescent="0.4">
      <c r="A41" s="1">
        <v>3</v>
      </c>
      <c r="B41" s="16"/>
      <c r="C41" s="16"/>
      <c r="D41" s="16"/>
      <c r="E41" s="16"/>
      <c r="F41" s="17"/>
      <c r="G41" s="18"/>
      <c r="H41" s="18"/>
      <c r="I41" s="17"/>
      <c r="J41" s="18"/>
      <c r="K41" s="18"/>
      <c r="L41" s="1" t="str">
        <f t="shared" si="0"/>
        <v/>
      </c>
      <c r="M41" s="20" t="str">
        <f t="shared" si="1"/>
        <v/>
      </c>
      <c r="N41" s="20" t="str">
        <f t="shared" si="2"/>
        <v/>
      </c>
      <c r="O41" s="1" t="str">
        <f t="shared" si="10"/>
        <v/>
      </c>
      <c r="P41" s="1" t="str">
        <f t="shared" si="4"/>
        <v/>
      </c>
    </row>
    <row r="42" spans="1:16" x14ac:dyDescent="0.4">
      <c r="A42" s="1">
        <v>3</v>
      </c>
      <c r="B42" s="16"/>
      <c r="C42" s="16"/>
      <c r="D42" s="16"/>
      <c r="E42" s="16"/>
      <c r="F42" s="17"/>
      <c r="G42" s="18"/>
      <c r="H42" s="18"/>
      <c r="I42" s="17"/>
      <c r="J42" s="18"/>
      <c r="K42" s="18"/>
      <c r="L42" s="1" t="str">
        <f t="shared" si="0"/>
        <v/>
      </c>
      <c r="M42" s="20" t="str">
        <f t="shared" si="1"/>
        <v/>
      </c>
      <c r="N42" s="20" t="str">
        <f t="shared" si="2"/>
        <v/>
      </c>
      <c r="O42" s="1" t="str">
        <f t="shared" si="10"/>
        <v/>
      </c>
      <c r="P42" s="1" t="str">
        <f t="shared" si="4"/>
        <v/>
      </c>
    </row>
    <row r="43" spans="1:16" x14ac:dyDescent="0.4">
      <c r="A43" s="1">
        <v>3</v>
      </c>
      <c r="B43" s="16"/>
      <c r="C43" s="16"/>
      <c r="D43" s="16"/>
      <c r="E43" s="16"/>
      <c r="F43" s="17"/>
      <c r="G43" s="18"/>
      <c r="H43" s="18"/>
      <c r="I43" s="17"/>
      <c r="J43" s="18"/>
      <c r="K43" s="18"/>
      <c r="L43" s="1" t="str">
        <f t="shared" si="0"/>
        <v/>
      </c>
      <c r="M43" s="20" t="str">
        <f t="shared" si="1"/>
        <v/>
      </c>
      <c r="N43" s="20" t="str">
        <f t="shared" si="2"/>
        <v/>
      </c>
      <c r="O43" s="1" t="str">
        <f t="shared" si="10"/>
        <v/>
      </c>
      <c r="P43" s="1" t="str">
        <f t="shared" si="4"/>
        <v/>
      </c>
    </row>
    <row r="44" spans="1:16" x14ac:dyDescent="0.4">
      <c r="A44" s="1">
        <v>3</v>
      </c>
      <c r="B44" s="16"/>
      <c r="C44" s="16"/>
      <c r="D44" s="16"/>
      <c r="E44" s="16"/>
      <c r="F44" s="32"/>
      <c r="G44" s="33"/>
      <c r="H44" s="33"/>
      <c r="I44" s="32"/>
      <c r="J44" s="33"/>
      <c r="K44" s="33"/>
      <c r="L44" s="1" t="str">
        <f t="shared" si="0"/>
        <v/>
      </c>
      <c r="M44" s="20" t="str">
        <f t="shared" si="1"/>
        <v/>
      </c>
      <c r="N44" s="20" t="str">
        <f t="shared" si="2"/>
        <v/>
      </c>
      <c r="O44" s="1" t="str">
        <f t="shared" si="10"/>
        <v/>
      </c>
      <c r="P44" s="1" t="str">
        <f t="shared" si="4"/>
        <v/>
      </c>
    </row>
    <row r="45" spans="1:16" x14ac:dyDescent="0.4">
      <c r="A45" s="1"/>
      <c r="B45" s="16"/>
      <c r="C45" s="16"/>
      <c r="D45" s="16"/>
      <c r="E45" s="16"/>
      <c r="F45" s="33"/>
      <c r="G45" s="33"/>
      <c r="H45" s="33"/>
      <c r="I45" s="33"/>
      <c r="J45" s="33"/>
      <c r="K45" s="33"/>
      <c r="L45" s="33"/>
      <c r="M45" s="33"/>
      <c r="N45" s="33"/>
      <c r="O45" s="3" t="str">
        <f>IF($B45&lt;&gt;0,IF($N45="DNC","DNC",IF($N45="DNF","DNF",RANK($N45,$N$33:$N$44,1))),"")</f>
        <v/>
      </c>
      <c r="P45" s="33"/>
    </row>
    <row r="46" spans="1:16" x14ac:dyDescent="0.4">
      <c r="A46" s="1"/>
      <c r="B46" s="16"/>
      <c r="C46" s="16"/>
      <c r="D46" s="16"/>
      <c r="E46" s="16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x14ac:dyDescent="0.4">
      <c r="A47" s="1"/>
      <c r="B47" s="16"/>
      <c r="C47" s="16"/>
      <c r="D47" s="16"/>
      <c r="E47" s="16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x14ac:dyDescent="0.4">
      <c r="A48" s="1"/>
      <c r="B48" s="16"/>
      <c r="C48" s="16"/>
      <c r="D48" s="16"/>
      <c r="E48" s="16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4">
      <c r="B49" s="16"/>
      <c r="C49" s="16"/>
      <c r="D49" s="16"/>
      <c r="E49" s="16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x14ac:dyDescent="0.4">
      <c r="B50" s="16"/>
      <c r="C50" s="16"/>
      <c r="D50" s="16"/>
      <c r="E50" s="16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4">
      <c r="A51" s="1"/>
      <c r="B51" s="16"/>
      <c r="C51" s="16"/>
      <c r="D51" s="16"/>
      <c r="E51" s="16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x14ac:dyDescent="0.4">
      <c r="B52" s="16"/>
      <c r="C52" s="16"/>
      <c r="D52" s="16"/>
      <c r="E52" s="16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4">
      <c r="B53" s="16"/>
      <c r="C53" s="16"/>
      <c r="D53" s="16"/>
      <c r="E53" s="16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x14ac:dyDescent="0.4">
      <c r="B54" s="16"/>
      <c r="C54" s="16"/>
      <c r="D54" s="16"/>
      <c r="E54" s="16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x14ac:dyDescent="0.4">
      <c r="B55" s="16"/>
      <c r="C55" s="16"/>
      <c r="D55" s="16"/>
      <c r="E55" s="16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x14ac:dyDescent="0.4">
      <c r="B56" s="16"/>
      <c r="C56" s="16"/>
      <c r="D56" s="16"/>
      <c r="E56" s="16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x14ac:dyDescent="0.4">
      <c r="B57" s="16"/>
      <c r="C57" s="16"/>
      <c r="D57" s="16"/>
      <c r="E57" s="16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x14ac:dyDescent="0.4">
      <c r="B58" s="16"/>
      <c r="C58" s="16"/>
      <c r="D58" s="16"/>
      <c r="E58" s="16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4">
      <c r="B59" s="16"/>
      <c r="C59" s="16"/>
      <c r="D59" s="16"/>
      <c r="E59" s="16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x14ac:dyDescent="0.4">
      <c r="B60" s="16"/>
      <c r="C60" s="16"/>
      <c r="D60" s="16"/>
      <c r="E60" s="16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x14ac:dyDescent="0.4">
      <c r="B61" s="16"/>
      <c r="C61" s="16"/>
      <c r="D61" s="16"/>
      <c r="E61" s="16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x14ac:dyDescent="0.4">
      <c r="B62" s="16"/>
      <c r="C62" s="16"/>
      <c r="D62" s="16"/>
      <c r="E62" s="16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x14ac:dyDescent="0.4">
      <c r="B63" s="16"/>
      <c r="C63" s="16"/>
      <c r="D63" s="16"/>
      <c r="E63" s="16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x14ac:dyDescent="0.4">
      <c r="B64" s="16"/>
      <c r="C64" s="16"/>
      <c r="D64" s="16"/>
      <c r="E64" s="16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4">
      <c r="B65" s="16"/>
      <c r="C65" s="16"/>
      <c r="D65" s="16"/>
      <c r="E65" s="16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4">
      <c r="B66" s="16"/>
      <c r="C66" s="16"/>
      <c r="D66" s="16"/>
      <c r="E66" s="16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4">
      <c r="B67" s="16"/>
      <c r="C67" s="16"/>
      <c r="D67" s="16"/>
      <c r="E67" s="16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4">
      <c r="B68" s="16"/>
      <c r="C68" s="16"/>
      <c r="D68" s="16"/>
      <c r="E68" s="16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4">
      <c r="B69" s="16"/>
      <c r="C69" s="16"/>
      <c r="D69" s="16"/>
      <c r="E69" s="16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2:16" x14ac:dyDescent="0.4">
      <c r="B70" s="16"/>
      <c r="C70" s="16"/>
      <c r="D70" s="16"/>
      <c r="E70" s="16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6" x14ac:dyDescent="0.4">
      <c r="B71" s="16"/>
      <c r="C71" s="16"/>
      <c r="D71" s="16"/>
      <c r="E71" s="16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2:16" x14ac:dyDescent="0.4">
      <c r="B72" s="16"/>
      <c r="C72" s="16"/>
      <c r="D72" s="16"/>
      <c r="E72" s="16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6" x14ac:dyDescent="0.4">
      <c r="B73" s="16"/>
      <c r="C73" s="16"/>
      <c r="D73" s="16"/>
      <c r="E73" s="16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2:16" x14ac:dyDescent="0.4">
      <c r="B74" s="16"/>
      <c r="C74" s="16"/>
      <c r="D74" s="16"/>
      <c r="E74" s="16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2:16" x14ac:dyDescent="0.4">
      <c r="B75" s="16"/>
      <c r="C75" s="16"/>
      <c r="D75" s="16"/>
      <c r="E75" s="16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2:16" x14ac:dyDescent="0.4">
      <c r="B76" s="16"/>
      <c r="C76" s="16"/>
      <c r="D76" s="16"/>
      <c r="E76" s="16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2:16" x14ac:dyDescent="0.4">
      <c r="B77" s="16"/>
      <c r="C77" s="16"/>
      <c r="D77" s="16"/>
      <c r="E77" s="16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2:16" x14ac:dyDescent="0.4">
      <c r="B78" s="16"/>
      <c r="C78" s="16"/>
      <c r="D78" s="16"/>
      <c r="E78" s="16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2:16" x14ac:dyDescent="0.4">
      <c r="B79" s="16"/>
      <c r="C79" s="16"/>
      <c r="D79" s="16"/>
      <c r="E79" s="16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2:16" x14ac:dyDescent="0.4">
      <c r="B80" s="16"/>
      <c r="C80" s="16"/>
      <c r="D80" s="16"/>
      <c r="E80" s="16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2:16" x14ac:dyDescent="0.4">
      <c r="B81" s="16"/>
      <c r="C81" s="16"/>
      <c r="D81" s="16"/>
      <c r="E81" s="16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2:16" x14ac:dyDescent="0.4">
      <c r="B82" s="16"/>
      <c r="C82" s="16"/>
      <c r="D82" s="16"/>
      <c r="E82" s="16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2:16" x14ac:dyDescent="0.4">
      <c r="B83" s="16"/>
      <c r="C83" s="16"/>
      <c r="D83" s="16"/>
      <c r="E83" s="16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2:16" x14ac:dyDescent="0.4">
      <c r="B84" s="16"/>
      <c r="C84" s="16"/>
      <c r="D84" s="16"/>
      <c r="E84" s="16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2:16" x14ac:dyDescent="0.4">
      <c r="B85" s="16"/>
      <c r="C85" s="16"/>
      <c r="D85" s="16"/>
      <c r="E85" s="16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2:16" x14ac:dyDescent="0.4">
      <c r="B86" s="16"/>
      <c r="C86" s="16"/>
      <c r="D86" s="16"/>
      <c r="E86" s="16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2:16" x14ac:dyDescent="0.4">
      <c r="B87" s="16"/>
      <c r="C87" s="16"/>
      <c r="D87" s="16"/>
      <c r="E87" s="16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2:16" x14ac:dyDescent="0.4">
      <c r="B88" s="16"/>
      <c r="C88" s="16"/>
      <c r="D88" s="16"/>
      <c r="E88" s="16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2:16" x14ac:dyDescent="0.4">
      <c r="B89" s="16"/>
      <c r="C89" s="16"/>
      <c r="D89" s="16"/>
      <c r="E89" s="16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2:16" x14ac:dyDescent="0.4">
      <c r="B90" s="16"/>
      <c r="C90" s="16"/>
      <c r="D90" s="16"/>
      <c r="E90" s="16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2:16" x14ac:dyDescent="0.4">
      <c r="B91" s="16"/>
      <c r="C91" s="16"/>
      <c r="D91" s="16"/>
      <c r="E91" s="16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2:16" x14ac:dyDescent="0.4">
      <c r="B92" s="16"/>
      <c r="C92" s="16"/>
      <c r="D92" s="16"/>
      <c r="E92" s="16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2:16" x14ac:dyDescent="0.4">
      <c r="B93" s="16"/>
      <c r="C93" s="16"/>
      <c r="D93" s="16"/>
      <c r="E93" s="16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2:16" x14ac:dyDescent="0.4">
      <c r="B94" s="16"/>
      <c r="C94" s="16"/>
      <c r="D94" s="16"/>
      <c r="E94" s="16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2:16" x14ac:dyDescent="0.4">
      <c r="B95" s="16"/>
      <c r="C95" s="16"/>
      <c r="D95" s="16"/>
      <c r="E95" s="16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2:16" x14ac:dyDescent="0.4">
      <c r="B96" s="16"/>
      <c r="C96" s="16"/>
      <c r="D96" s="16"/>
      <c r="E96" s="16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2:16" x14ac:dyDescent="0.4">
      <c r="B97" s="16"/>
      <c r="C97" s="16"/>
      <c r="D97" s="16"/>
      <c r="E97" s="16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2:16" x14ac:dyDescent="0.4">
      <c r="B98" s="16"/>
      <c r="C98" s="16"/>
      <c r="D98" s="16"/>
      <c r="E98" s="16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2:16" x14ac:dyDescent="0.4">
      <c r="B99" s="16"/>
      <c r="C99" s="16"/>
      <c r="D99" s="16"/>
      <c r="E99" s="16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2:16" x14ac:dyDescent="0.4">
      <c r="B100" s="16"/>
      <c r="C100" s="16"/>
      <c r="D100" s="16"/>
      <c r="E100" s="16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2:16" x14ac:dyDescent="0.4">
      <c r="B101" s="16"/>
      <c r="C101" s="16"/>
      <c r="D101" s="16"/>
      <c r="E101" s="16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6" x14ac:dyDescent="0.4">
      <c r="B102" s="16"/>
      <c r="C102" s="16"/>
      <c r="D102" s="16"/>
      <c r="E102" s="16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6" x14ac:dyDescent="0.4">
      <c r="B103" s="16"/>
      <c r="C103" s="16"/>
      <c r="D103" s="16"/>
      <c r="E103" s="16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6" x14ac:dyDescent="0.4">
      <c r="B104" s="16"/>
      <c r="C104" s="16"/>
      <c r="D104" s="16"/>
      <c r="E104" s="16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6" x14ac:dyDescent="0.4">
      <c r="B105" s="16"/>
      <c r="C105" s="16"/>
      <c r="D105" s="16"/>
      <c r="E105" s="16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6" x14ac:dyDescent="0.4">
      <c r="B106" s="16"/>
      <c r="C106" s="16"/>
      <c r="D106" s="16"/>
      <c r="E106" s="16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6" x14ac:dyDescent="0.4">
      <c r="B107" s="16"/>
      <c r="C107" s="16"/>
      <c r="D107" s="16"/>
      <c r="E107" s="16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6" x14ac:dyDescent="0.4">
      <c r="B108" s="16"/>
      <c r="C108" s="16"/>
      <c r="D108" s="16"/>
      <c r="E108" s="16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2:16" x14ac:dyDescent="0.4">
      <c r="B109" s="16"/>
      <c r="C109" s="16"/>
      <c r="D109" s="16"/>
      <c r="E109" s="16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6" x14ac:dyDescent="0.4">
      <c r="B110" s="16"/>
      <c r="C110" s="16"/>
      <c r="D110" s="16"/>
      <c r="E110" s="16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2:16" x14ac:dyDescent="0.4">
      <c r="B111" s="16"/>
      <c r="C111" s="16"/>
      <c r="D111" s="16"/>
      <c r="E111" s="16"/>
      <c r="F111" s="33"/>
      <c r="G111" s="33"/>
      <c r="H111" s="33"/>
      <c r="I111" s="33"/>
      <c r="J111" s="33"/>
      <c r="K111" s="33"/>
    </row>
    <row r="112" spans="2:16" x14ac:dyDescent="0.4">
      <c r="B112" s="16"/>
      <c r="C112" s="16"/>
      <c r="D112" s="16"/>
      <c r="E112" s="16"/>
      <c r="F112" s="33"/>
      <c r="G112" s="33"/>
      <c r="H112" s="33"/>
      <c r="I112" s="33"/>
      <c r="J112" s="33"/>
      <c r="K112" s="33"/>
    </row>
    <row r="113" spans="2:11" x14ac:dyDescent="0.4">
      <c r="B113" s="16"/>
      <c r="C113" s="16"/>
      <c r="D113" s="16"/>
      <c r="E113" s="16"/>
      <c r="F113" s="33"/>
      <c r="G113" s="33"/>
      <c r="H113" s="33"/>
      <c r="I113" s="33"/>
      <c r="J113" s="33"/>
      <c r="K113" s="33"/>
    </row>
    <row r="114" spans="2:11" x14ac:dyDescent="0.4">
      <c r="B114" s="16"/>
      <c r="C114" s="16"/>
      <c r="D114" s="16"/>
      <c r="E114" s="16"/>
      <c r="F114" s="33"/>
      <c r="G114" s="33"/>
      <c r="H114" s="33"/>
      <c r="I114" s="33"/>
      <c r="J114" s="33"/>
      <c r="K114" s="33"/>
    </row>
    <row r="115" spans="2:11" x14ac:dyDescent="0.4">
      <c r="B115" s="16"/>
      <c r="C115" s="16"/>
      <c r="D115" s="16"/>
      <c r="E115" s="16"/>
      <c r="F115" s="33"/>
      <c r="G115" s="33"/>
      <c r="H115" s="33"/>
      <c r="I115" s="33"/>
      <c r="J115" s="33"/>
      <c r="K115" s="33"/>
    </row>
  </sheetData>
  <mergeCells count="5">
    <mergeCell ref="A1:P1"/>
    <mergeCell ref="A2:P2"/>
    <mergeCell ref="A3:P3"/>
    <mergeCell ref="E4:F4"/>
    <mergeCell ref="G4:I4"/>
  </mergeCells>
  <pageMargins left="0.75" right="0.75" top="1" bottom="1" header="0.5" footer="0.5"/>
  <pageSetup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Series Qualifiers - Adj Score</vt:lpstr>
      <vt:lpstr> Possible Qual - Raw Scores</vt:lpstr>
      <vt:lpstr>All Particpants</vt:lpstr>
      <vt:lpstr>1 - Jim Dupree</vt:lpstr>
      <vt:lpstr>2-Shakedown</vt:lpstr>
      <vt:lpstr>3-RPR</vt:lpstr>
      <vt:lpstr>4-Pousbo</vt:lpstr>
      <vt:lpstr>5-POYC Inv</vt:lpstr>
      <vt:lpstr>6-Blake Is</vt:lpstr>
      <vt:lpstr>7-Brownsville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Hovland</dc:creator>
  <cp:lastModifiedBy>Ole Hovland</cp:lastModifiedBy>
  <dcterms:created xsi:type="dcterms:W3CDTF">2021-04-26T16:42:09Z</dcterms:created>
  <dcterms:modified xsi:type="dcterms:W3CDTF">2021-07-01T17:33:59Z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