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3" activeTab="6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eries" sheetId="7" r:id="rId7"/>
  </sheets>
  <definedNames>
    <definedName name="_xlnm.Print_Area" localSheetId="0">'Race 1'!$A$1:$P$44</definedName>
    <definedName name="_xlnm.Print_Area" localSheetId="3">'Race 4'!$A$1:$P$44</definedName>
    <definedName name="_xlnm.Print_Area" localSheetId="4">'Race 5'!$A$1:$P$44</definedName>
    <definedName name="_xlnm.Print_Area" localSheetId="5">'Race 6'!$A$1:$P$44</definedName>
    <definedName name="_xlnm.Print_Area" localSheetId="6">'Series'!$A$1:$S$44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6" authorId="0">
      <text>
        <r>
          <rPr>
            <sz val="8"/>
            <color indexed="8"/>
            <rFont val="Tahoma"/>
            <family val="2"/>
          </rPr>
          <t>Enter all Boat, Skipper … PHRF in first race only even if they only enter one race.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 Be sure to enter individual race distance for each race here.  (Also enter the course used.)
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 Be sure to enter individual race distance for each race here.  (Also enter the course used.)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 Be sure to enter individual race distance for each race here.  (Also enter the course used.)
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sharedStrings.xml><?xml version="1.0" encoding="utf-8"?>
<sst xmlns="http://schemas.openxmlformats.org/spreadsheetml/2006/main" count="219" uniqueCount="69">
  <si>
    <t>WEST SOUND CORINTHIAN YATCH CLUB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</si>
  <si>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</si>
  <si>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</si>
  <si>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</si>
  <si>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</si>
  <si>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</si>
  <si>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</si>
  <si>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</si>
  <si>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</si>
  <si>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</si>
  <si>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</si>
  <si>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</si>
  <si>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</si>
  <si>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</si>
  <si>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</si>
  <si>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</si>
  <si>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</si>
  <si>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</si>
  <si>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</si>
  <si>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Cal 30</t>
  </si>
  <si>
    <t>WEST SOUND CORINTHIAN YACHT CLUB</t>
  </si>
  <si>
    <t xml:space="preserve"> </t>
  </si>
  <si>
    <t>Boat</t>
  </si>
  <si>
    <t>Division</t>
  </si>
  <si>
    <t>Overall</t>
  </si>
  <si>
    <t>Race</t>
  </si>
  <si>
    <t>Total</t>
  </si>
  <si>
    <t>.</t>
  </si>
  <si>
    <t xml:space="preserve">Course: </t>
  </si>
  <si>
    <t>Course:</t>
  </si>
  <si>
    <t>Corsair</t>
  </si>
  <si>
    <t>Gary Seibert</t>
  </si>
  <si>
    <t>Hanse 411</t>
  </si>
  <si>
    <t>the Boss</t>
  </si>
  <si>
    <t>Chad Stenwick</t>
  </si>
  <si>
    <t>J35</t>
  </si>
  <si>
    <t>Castaway</t>
  </si>
  <si>
    <t>Kelly Foust</t>
  </si>
  <si>
    <t>Catalina 30</t>
  </si>
  <si>
    <t>Amazing Grace</t>
  </si>
  <si>
    <t>Joe Downing</t>
  </si>
  <si>
    <t>Catalina 250</t>
  </si>
  <si>
    <t>Chubby Bunny</t>
  </si>
  <si>
    <t>Patrick Gehring</t>
  </si>
  <si>
    <t>Benteau 50</t>
  </si>
  <si>
    <t>Insatiable</t>
  </si>
  <si>
    <t>Steve Gordon</t>
  </si>
  <si>
    <t>Annica</t>
  </si>
  <si>
    <t>Richard Kerby</t>
  </si>
  <si>
    <t>Summer Friday Series</t>
  </si>
  <si>
    <t>T-Bird</t>
  </si>
  <si>
    <t>Course: B1N</t>
  </si>
  <si>
    <t>Aquila</t>
  </si>
  <si>
    <t>Bill Powell</t>
  </si>
  <si>
    <t>Beneteau 30E</t>
  </si>
  <si>
    <t>Tantalus</t>
  </si>
  <si>
    <t>Ole Hovland</t>
  </si>
  <si>
    <t>Catalina 22</t>
  </si>
  <si>
    <t>Express 37-2</t>
  </si>
  <si>
    <t>Ralph Flick</t>
  </si>
  <si>
    <t>John Marie</t>
  </si>
  <si>
    <t>Course: D1N</t>
  </si>
  <si>
    <t>Novia</t>
  </si>
  <si>
    <t>Beneteau 42</t>
  </si>
  <si>
    <t>Perry</t>
  </si>
  <si>
    <t>Yeah Dogg</t>
  </si>
  <si>
    <t>Cardenas</t>
  </si>
  <si>
    <t>Olson 25</t>
  </si>
  <si>
    <t>Course:  C1S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</si>
</sst>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</numFmts>
  <fonts count="38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left"/>
    </xf>
    <xf numFmtId="166" fontId="0" fillId="0" borderId="0" xfId="0" applyNumberForma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6">
      <selection activeCell="E25" sqref="E25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7" width="6.57421875" style="0" customWidth="1"/>
  </cols>
  <sheetData>
    <row r="1" spans="1:16" s="2" customFormat="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" customFormat="1" ht="12.7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2" customFormat="1" ht="12.75" customHeight="1">
      <c r="A3" s="52">
        <v>44351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1" s="2" customFormat="1" ht="12.75" customHeight="1">
      <c r="B4" s="1"/>
      <c r="C4" s="1"/>
      <c r="D4" s="1"/>
      <c r="E4" s="53" t="s">
        <v>51</v>
      </c>
      <c r="F4" s="53"/>
      <c r="G4" s="54" t="s">
        <v>1</v>
      </c>
      <c r="H4" s="54"/>
      <c r="I4" s="54"/>
      <c r="J4" s="3">
        <v>4.1</v>
      </c>
      <c r="K4" s="2" t="s">
        <v>2</v>
      </c>
    </row>
    <row r="5" spans="2:5" s="2" customFormat="1" ht="12.75" customHeight="1">
      <c r="B5" s="1"/>
      <c r="C5" s="1"/>
      <c r="D5" s="1"/>
      <c r="E5" s="1"/>
    </row>
    <row r="6" spans="2:16" s="2" customFormat="1" ht="12.75">
      <c r="B6" s="1"/>
      <c r="C6" s="1"/>
      <c r="D6" s="1"/>
      <c r="E6" s="1"/>
      <c r="F6" s="4"/>
      <c r="G6" s="2" t="s">
        <v>3</v>
      </c>
      <c r="H6" s="5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s="2" customFormat="1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s="2" customFormat="1" ht="12.75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2" customFormat="1" ht="12.75">
      <c r="A9" s="2">
        <v>1</v>
      </c>
      <c r="B9" s="16" t="s">
        <v>30</v>
      </c>
      <c r="C9" s="16" t="s">
        <v>31</v>
      </c>
      <c r="D9" s="16" t="s">
        <v>32</v>
      </c>
      <c r="E9" s="16">
        <v>105</v>
      </c>
      <c r="F9" s="17">
        <v>6</v>
      </c>
      <c r="G9" s="18">
        <v>10</v>
      </c>
      <c r="H9" s="19">
        <v>0</v>
      </c>
      <c r="I9" s="18">
        <v>7</v>
      </c>
      <c r="J9" s="18">
        <v>9</v>
      </c>
      <c r="K9" s="19">
        <v>30</v>
      </c>
      <c r="L9" s="2">
        <f aca="true" t="shared" si="0" ref="L9:L44">IF(B9="","",IF(F9="","DNC",IF(I9="","DNF",I9*3600+J9*60+K9-(F9*3600+G9*60+H9))))</f>
        <v>3570</v>
      </c>
      <c r="M9" s="20">
        <f aca="true" t="shared" si="1" ref="M9:M44">IF(B9="","",IF(F9="","DNC",IF(I9="","DNF",E9*$J$4)))</f>
        <v>430.49999999999994</v>
      </c>
      <c r="N9" s="20">
        <f aca="true" t="shared" si="2" ref="N9:N44">IF(B9="","",IF(F9="","DNC",IF(I9="","DNF",L9-M9)))</f>
        <v>3139.5</v>
      </c>
      <c r="O9" s="2">
        <f aca="true" t="shared" si="3" ref="O9:O20">IF($B9&lt;&gt;0,IF($N9="DNC",(COUNTA($B$9:$B$20)+1),IF($N9="DNF",(COUNTA($F$9:$F$20)+1),RANK($N9,$N$9:$N$20,1))),"")</f>
        <v>1</v>
      </c>
      <c r="P9" s="2">
        <f aca="true" t="shared" si="4" ref="P9:P44">IF($B9&lt;&gt;0,IF($N9="DNC",COUNTA($B$9:$B$44)+1,IF($N9="DNF",COUNTA($F$9:$F$44)+1,RANK($N9,$N$9:$N$44,1))),"")</f>
        <v>2</v>
      </c>
    </row>
    <row r="10" spans="1:16" s="2" customFormat="1" ht="12.75">
      <c r="A10" s="2">
        <v>1</v>
      </c>
      <c r="B10" s="16" t="s">
        <v>33</v>
      </c>
      <c r="C10" s="16" t="s">
        <v>34</v>
      </c>
      <c r="D10" s="16" t="s">
        <v>35</v>
      </c>
      <c r="E10" s="16">
        <v>72</v>
      </c>
      <c r="F10" s="17"/>
      <c r="G10" s="18"/>
      <c r="H10" s="19"/>
      <c r="I10" s="18"/>
      <c r="J10" s="18"/>
      <c r="K10" s="19"/>
      <c r="L10" s="2" t="str">
        <f t="shared" si="0"/>
        <v>DNC</v>
      </c>
      <c r="M10" s="20" t="str">
        <f t="shared" si="1"/>
        <v>DNC</v>
      </c>
      <c r="N10" s="20" t="str">
        <f t="shared" si="2"/>
        <v>DNC</v>
      </c>
      <c r="O10" s="2">
        <f t="shared" si="3"/>
        <v>5</v>
      </c>
      <c r="P10" s="2">
        <f t="shared" si="4"/>
        <v>13</v>
      </c>
    </row>
    <row r="11" spans="1:16" s="2" customFormat="1" ht="12.75">
      <c r="A11" s="2">
        <v>1</v>
      </c>
      <c r="B11" s="16" t="s">
        <v>55</v>
      </c>
      <c r="C11" s="16" t="s">
        <v>56</v>
      </c>
      <c r="D11" s="16" t="s">
        <v>58</v>
      </c>
      <c r="E11" s="16">
        <v>75</v>
      </c>
      <c r="F11" s="17"/>
      <c r="G11" s="18"/>
      <c r="H11" s="19"/>
      <c r="I11" s="18"/>
      <c r="J11" s="18"/>
      <c r="K11" s="19"/>
      <c r="L11" s="2" t="str">
        <f t="shared" si="0"/>
        <v>DNC</v>
      </c>
      <c r="M11" s="20" t="str">
        <f t="shared" si="1"/>
        <v>DNC</v>
      </c>
      <c r="N11" s="20" t="str">
        <f t="shared" si="2"/>
        <v>DNC</v>
      </c>
      <c r="O11" s="2">
        <f t="shared" si="3"/>
        <v>5</v>
      </c>
      <c r="P11" s="2">
        <f t="shared" si="4"/>
        <v>13</v>
      </c>
    </row>
    <row r="12" spans="1:16" s="2" customFormat="1" ht="12.75">
      <c r="A12" s="2">
        <v>1</v>
      </c>
      <c r="B12" s="16" t="s">
        <v>62</v>
      </c>
      <c r="C12" s="16" t="s">
        <v>64</v>
      </c>
      <c r="D12" s="16" t="s">
        <v>63</v>
      </c>
      <c r="E12" s="16">
        <v>75</v>
      </c>
      <c r="F12" s="17"/>
      <c r="G12" s="18"/>
      <c r="H12" s="19"/>
      <c r="I12" s="18"/>
      <c r="J12" s="18"/>
      <c r="K12" s="19"/>
      <c r="L12" s="2" t="str">
        <f t="shared" si="0"/>
        <v>DNC</v>
      </c>
      <c r="M12" s="20" t="str">
        <f t="shared" si="1"/>
        <v>DNC</v>
      </c>
      <c r="N12" s="20" t="str">
        <f t="shared" si="2"/>
        <v>DNC</v>
      </c>
      <c r="O12" s="2">
        <f t="shared" si="3"/>
        <v>5</v>
      </c>
      <c r="P12" s="2">
        <f t="shared" si="4"/>
        <v>13</v>
      </c>
    </row>
    <row r="13" spans="1:16" s="2" customFormat="1" ht="12.75">
      <c r="A13" s="2">
        <v>1</v>
      </c>
      <c r="B13" s="16"/>
      <c r="C13" s="1"/>
      <c r="D13" s="16"/>
      <c r="E13" s="16"/>
      <c r="F13" s="17"/>
      <c r="G13" s="18"/>
      <c r="H13" s="19"/>
      <c r="I13" s="18"/>
      <c r="J13" s="18"/>
      <c r="K13" s="19"/>
      <c r="L13" s="2">
        <f t="shared" si="0"/>
      </c>
      <c r="M13" s="20">
        <f t="shared" si="1"/>
      </c>
      <c r="N13" s="20">
        <f t="shared" si="2"/>
      </c>
      <c r="O13" s="2">
        <f t="shared" si="3"/>
      </c>
      <c r="P13" s="2">
        <f t="shared" si="4"/>
      </c>
    </row>
    <row r="14" spans="1:16" s="2" customFormat="1" ht="12.75">
      <c r="A14" s="2">
        <v>1</v>
      </c>
      <c r="B14" s="16"/>
      <c r="C14" s="1"/>
      <c r="D14" s="16"/>
      <c r="E14" s="16"/>
      <c r="F14" s="17"/>
      <c r="G14" s="18"/>
      <c r="H14" s="19"/>
      <c r="I14" s="18"/>
      <c r="J14" s="18"/>
      <c r="K14" s="19"/>
      <c r="L14" s="2">
        <f t="shared" si="0"/>
      </c>
      <c r="M14" s="20">
        <f t="shared" si="1"/>
      </c>
      <c r="N14" s="20">
        <f t="shared" si="2"/>
      </c>
      <c r="O14" s="2">
        <f t="shared" si="3"/>
      </c>
      <c r="P14" s="2">
        <f t="shared" si="4"/>
      </c>
    </row>
    <row r="15" spans="1:16" s="2" customFormat="1" ht="12.75">
      <c r="A15" s="2">
        <v>1</v>
      </c>
      <c r="B15" s="16"/>
      <c r="C15" s="1"/>
      <c r="D15" s="16"/>
      <c r="E15" s="16"/>
      <c r="F15" s="17"/>
      <c r="G15" s="18"/>
      <c r="H15" s="19"/>
      <c r="I15" s="18"/>
      <c r="J15" s="18"/>
      <c r="K15" s="19"/>
      <c r="L15" s="2">
        <f t="shared" si="0"/>
      </c>
      <c r="M15" s="20">
        <f t="shared" si="1"/>
      </c>
      <c r="N15" s="20">
        <f t="shared" si="2"/>
      </c>
      <c r="O15" s="2">
        <f t="shared" si="3"/>
      </c>
      <c r="P15" s="2">
        <f t="shared" si="4"/>
      </c>
    </row>
    <row r="16" spans="1:16" s="2" customFormat="1" ht="12.75">
      <c r="A16" s="2">
        <v>1</v>
      </c>
      <c r="B16" s="16"/>
      <c r="C16" s="1"/>
      <c r="D16" s="16"/>
      <c r="E16" s="16"/>
      <c r="F16" s="17"/>
      <c r="G16" s="18"/>
      <c r="H16" s="19"/>
      <c r="I16" s="18"/>
      <c r="J16" s="18"/>
      <c r="K16" s="19"/>
      <c r="L16" s="2">
        <f t="shared" si="0"/>
      </c>
      <c r="M16" s="20">
        <f t="shared" si="1"/>
      </c>
      <c r="N16" s="20">
        <f t="shared" si="2"/>
      </c>
      <c r="O16" s="2">
        <f t="shared" si="3"/>
      </c>
      <c r="P16" s="2">
        <f t="shared" si="4"/>
      </c>
    </row>
    <row r="17" spans="1:16" s="2" customFormat="1" ht="12.75">
      <c r="A17" s="2">
        <v>1</v>
      </c>
      <c r="B17" s="16"/>
      <c r="C17" s="1"/>
      <c r="D17" s="16"/>
      <c r="E17" s="16"/>
      <c r="F17" s="17"/>
      <c r="G17" s="18"/>
      <c r="H17" s="19"/>
      <c r="I17" s="18"/>
      <c r="J17" s="18"/>
      <c r="K17" s="19"/>
      <c r="L17" s="2">
        <f t="shared" si="0"/>
      </c>
      <c r="M17" s="20">
        <f t="shared" si="1"/>
      </c>
      <c r="N17" s="20">
        <f t="shared" si="2"/>
      </c>
      <c r="O17" s="2">
        <f t="shared" si="3"/>
      </c>
      <c r="P17" s="2">
        <f t="shared" si="4"/>
      </c>
    </row>
    <row r="18" spans="1:16" s="2" customFormat="1" ht="12.75">
      <c r="A18" s="2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2">
        <f t="shared" si="0"/>
      </c>
      <c r="M18" s="20">
        <f t="shared" si="1"/>
      </c>
      <c r="N18" s="20">
        <f t="shared" si="2"/>
      </c>
      <c r="O18" s="2">
        <f t="shared" si="3"/>
      </c>
      <c r="P18" s="2">
        <f t="shared" si="4"/>
      </c>
    </row>
    <row r="19" spans="1:16" s="2" customFormat="1" ht="12.75">
      <c r="A19" s="2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2">
        <f t="shared" si="0"/>
      </c>
      <c r="M19" s="20">
        <f t="shared" si="1"/>
      </c>
      <c r="N19" s="20">
        <f t="shared" si="2"/>
      </c>
      <c r="O19" s="2">
        <f t="shared" si="3"/>
      </c>
      <c r="P19" s="2">
        <f t="shared" si="4"/>
      </c>
    </row>
    <row r="20" spans="1:16" s="2" customFormat="1" ht="12.75">
      <c r="A20" s="21"/>
      <c r="B20" s="22"/>
      <c r="C20" s="22"/>
      <c r="D20" s="22"/>
      <c r="E20" s="23"/>
      <c r="F20" s="24"/>
      <c r="G20" s="24"/>
      <c r="H20" s="25"/>
      <c r="I20" s="24"/>
      <c r="J20" s="24"/>
      <c r="K20" s="25"/>
      <c r="L20" s="21">
        <f t="shared" si="0"/>
      </c>
      <c r="M20" s="26">
        <f t="shared" si="1"/>
      </c>
      <c r="N20" s="26">
        <f t="shared" si="2"/>
      </c>
      <c r="O20" s="21">
        <f t="shared" si="3"/>
      </c>
      <c r="P20" s="21">
        <f t="shared" si="4"/>
      </c>
    </row>
    <row r="21" spans="1:16" s="2" customFormat="1" ht="12.75">
      <c r="A21" s="2">
        <v>2</v>
      </c>
      <c r="B21" s="16" t="s">
        <v>36</v>
      </c>
      <c r="C21" s="16" t="s">
        <v>37</v>
      </c>
      <c r="D21" s="16" t="s">
        <v>38</v>
      </c>
      <c r="E21" s="16">
        <v>204</v>
      </c>
      <c r="F21" s="17">
        <v>6</v>
      </c>
      <c r="G21" s="18">
        <v>5</v>
      </c>
      <c r="H21" s="19">
        <v>0</v>
      </c>
      <c r="I21" s="18">
        <v>7</v>
      </c>
      <c r="J21" s="18">
        <v>17</v>
      </c>
      <c r="K21" s="19">
        <v>13</v>
      </c>
      <c r="L21" s="2">
        <f t="shared" si="0"/>
        <v>4333</v>
      </c>
      <c r="M21" s="20">
        <f t="shared" si="1"/>
        <v>836.4</v>
      </c>
      <c r="N21" s="20">
        <f t="shared" si="2"/>
        <v>3496.6</v>
      </c>
      <c r="O21" s="2">
        <f aca="true" t="shared" si="5" ref="O21:O32">IF($B21&lt;&gt;0,IF($N21="DNC",(COUNTA($B$21:$B$32)+1),IF($N21="DNF",(COUNTA($F$21:$F$32)+1),RANK($N21,$N$21:$N$32,1))),"")</f>
        <v>2</v>
      </c>
      <c r="P21" s="2">
        <f t="shared" si="4"/>
        <v>3</v>
      </c>
    </row>
    <row r="22" spans="1:16" s="2" customFormat="1" ht="12.75">
      <c r="A22" s="2">
        <v>2</v>
      </c>
      <c r="B22" s="16" t="s">
        <v>45</v>
      </c>
      <c r="C22" s="16" t="s">
        <v>46</v>
      </c>
      <c r="D22" s="16" t="s">
        <v>50</v>
      </c>
      <c r="E22" s="16">
        <v>201</v>
      </c>
      <c r="F22" s="17">
        <v>6</v>
      </c>
      <c r="G22" s="18">
        <v>5</v>
      </c>
      <c r="H22" s="19">
        <v>0</v>
      </c>
      <c r="I22" s="18">
        <v>7</v>
      </c>
      <c r="J22" s="18">
        <v>4</v>
      </c>
      <c r="K22" s="19">
        <v>21</v>
      </c>
      <c r="L22" s="2">
        <f t="shared" si="0"/>
        <v>3561</v>
      </c>
      <c r="M22" s="20">
        <f t="shared" si="1"/>
        <v>824.0999999999999</v>
      </c>
      <c r="N22" s="20">
        <f t="shared" si="2"/>
        <v>2736.9</v>
      </c>
      <c r="O22" s="2">
        <f t="shared" si="5"/>
        <v>1</v>
      </c>
      <c r="P22" s="2">
        <f t="shared" si="4"/>
        <v>1</v>
      </c>
    </row>
    <row r="23" spans="1:16" s="2" customFormat="1" ht="12.75">
      <c r="A23" s="2">
        <v>2</v>
      </c>
      <c r="B23" s="16" t="s">
        <v>52</v>
      </c>
      <c r="C23" s="16" t="s">
        <v>53</v>
      </c>
      <c r="D23" s="16" t="s">
        <v>54</v>
      </c>
      <c r="E23" s="16">
        <v>156</v>
      </c>
      <c r="F23" s="17"/>
      <c r="G23" s="18"/>
      <c r="H23" s="19"/>
      <c r="I23" s="18"/>
      <c r="J23" s="18"/>
      <c r="K23" s="19"/>
      <c r="L23" s="2" t="str">
        <f t="shared" si="0"/>
        <v>DNC</v>
      </c>
      <c r="M23" s="20" t="str">
        <f t="shared" si="1"/>
        <v>DNC</v>
      </c>
      <c r="N23" s="20" t="str">
        <f t="shared" si="2"/>
        <v>DNC</v>
      </c>
      <c r="O23" s="2">
        <f t="shared" si="5"/>
        <v>5</v>
      </c>
      <c r="P23" s="2">
        <f t="shared" si="4"/>
        <v>13</v>
      </c>
    </row>
    <row r="24" spans="1:16" s="2" customFormat="1" ht="12.75">
      <c r="A24" s="2">
        <v>2</v>
      </c>
      <c r="B24" s="16" t="s">
        <v>65</v>
      </c>
      <c r="C24" s="16" t="s">
        <v>66</v>
      </c>
      <c r="D24" s="16" t="s">
        <v>67</v>
      </c>
      <c r="E24" s="16">
        <v>175</v>
      </c>
      <c r="F24" s="17"/>
      <c r="G24" s="18"/>
      <c r="H24" s="19"/>
      <c r="I24" s="18"/>
      <c r="J24" s="18"/>
      <c r="K24" s="19"/>
      <c r="L24" s="2" t="str">
        <f t="shared" si="0"/>
        <v>DNC</v>
      </c>
      <c r="M24" s="20" t="str">
        <f t="shared" si="1"/>
        <v>DNC</v>
      </c>
      <c r="N24" s="20" t="str">
        <f t="shared" si="2"/>
        <v>DNC</v>
      </c>
      <c r="O24" s="2">
        <f t="shared" si="5"/>
        <v>5</v>
      </c>
      <c r="P24" s="2">
        <f t="shared" si="4"/>
        <v>13</v>
      </c>
    </row>
    <row r="25" spans="1:16" s="2" customFormat="1" ht="12.75">
      <c r="A25" s="2">
        <v>2</v>
      </c>
      <c r="B25" s="16"/>
      <c r="C25" s="16"/>
      <c r="D25" s="16"/>
      <c r="E25" s="16"/>
      <c r="F25" s="17"/>
      <c r="G25" s="18"/>
      <c r="H25" s="19"/>
      <c r="I25" s="18"/>
      <c r="J25" s="18"/>
      <c r="K25" s="19"/>
      <c r="L25" s="2">
        <f t="shared" si="0"/>
      </c>
      <c r="M25" s="20">
        <f t="shared" si="1"/>
      </c>
      <c r="N25" s="20">
        <f t="shared" si="2"/>
      </c>
      <c r="O25" s="2">
        <f t="shared" si="5"/>
      </c>
      <c r="P25" s="2">
        <f t="shared" si="4"/>
      </c>
    </row>
    <row r="26" spans="1:16" s="2" customFormat="1" ht="12.75">
      <c r="A26" s="2">
        <v>2</v>
      </c>
      <c r="B26" s="16"/>
      <c r="C26" s="16"/>
      <c r="D26" s="16"/>
      <c r="E26" s="16"/>
      <c r="F26" s="17"/>
      <c r="G26" s="18"/>
      <c r="H26" s="19"/>
      <c r="I26" s="18"/>
      <c r="J26" s="18"/>
      <c r="K26" s="19"/>
      <c r="L26" s="2">
        <f t="shared" si="0"/>
      </c>
      <c r="M26" s="20">
        <f t="shared" si="1"/>
      </c>
      <c r="N26" s="20">
        <f t="shared" si="2"/>
      </c>
      <c r="O26" s="2">
        <f t="shared" si="5"/>
      </c>
      <c r="P26" s="2">
        <f t="shared" si="4"/>
      </c>
    </row>
    <row r="27" spans="1:16" s="2" customFormat="1" ht="12.75">
      <c r="A27" s="2">
        <v>2</v>
      </c>
      <c r="B27" s="16"/>
      <c r="C27" s="16"/>
      <c r="D27" s="16"/>
      <c r="E27" s="27"/>
      <c r="F27" s="18"/>
      <c r="G27" s="18"/>
      <c r="H27" s="19"/>
      <c r="I27" s="18"/>
      <c r="J27" s="18"/>
      <c r="K27" s="19"/>
      <c r="L27" s="2">
        <f t="shared" si="0"/>
      </c>
      <c r="M27" s="20">
        <f t="shared" si="1"/>
      </c>
      <c r="N27" s="20">
        <f t="shared" si="2"/>
      </c>
      <c r="O27" s="2">
        <f t="shared" si="5"/>
      </c>
      <c r="P27" s="2">
        <f t="shared" si="4"/>
      </c>
    </row>
    <row r="28" spans="1:16" s="2" customFormat="1" ht="12.75">
      <c r="A28" s="2">
        <v>2</v>
      </c>
      <c r="B28" s="16"/>
      <c r="C28" s="16"/>
      <c r="D28" s="16"/>
      <c r="E28" s="27"/>
      <c r="F28" s="18"/>
      <c r="G28" s="18"/>
      <c r="H28" s="19"/>
      <c r="I28" s="18"/>
      <c r="J28" s="18"/>
      <c r="K28" s="19"/>
      <c r="L28" s="2">
        <f t="shared" si="0"/>
      </c>
      <c r="M28" s="20">
        <f t="shared" si="1"/>
      </c>
      <c r="N28" s="20">
        <f t="shared" si="2"/>
      </c>
      <c r="O28" s="2">
        <f t="shared" si="5"/>
      </c>
      <c r="P28" s="2">
        <f t="shared" si="4"/>
      </c>
    </row>
    <row r="29" spans="1:16" s="2" customFormat="1" ht="12.75">
      <c r="A29" s="2">
        <v>2</v>
      </c>
      <c r="B29" s="16"/>
      <c r="C29" s="16"/>
      <c r="D29" s="16"/>
      <c r="E29" s="27"/>
      <c r="F29" s="18"/>
      <c r="G29" s="18"/>
      <c r="H29" s="19"/>
      <c r="I29" s="18"/>
      <c r="J29" s="18"/>
      <c r="K29" s="19"/>
      <c r="L29" s="2">
        <f t="shared" si="0"/>
      </c>
      <c r="M29" s="20">
        <f t="shared" si="1"/>
      </c>
      <c r="N29" s="20">
        <f t="shared" si="2"/>
      </c>
      <c r="O29" s="2">
        <f t="shared" si="5"/>
      </c>
      <c r="P29" s="2">
        <f t="shared" si="4"/>
      </c>
    </row>
    <row r="30" spans="1:16" s="2" customFormat="1" ht="12.75">
      <c r="A30" s="2">
        <v>2</v>
      </c>
      <c r="B30" s="16"/>
      <c r="C30" s="16"/>
      <c r="D30" s="16"/>
      <c r="E30" s="27"/>
      <c r="F30" s="18"/>
      <c r="G30" s="18"/>
      <c r="H30" s="19"/>
      <c r="I30" s="18"/>
      <c r="J30" s="18"/>
      <c r="K30" s="19"/>
      <c r="L30" s="2">
        <f t="shared" si="0"/>
      </c>
      <c r="M30" s="20">
        <f t="shared" si="1"/>
      </c>
      <c r="N30" s="20">
        <f t="shared" si="2"/>
      </c>
      <c r="O30" s="2">
        <f t="shared" si="5"/>
      </c>
      <c r="P30" s="2">
        <f t="shared" si="4"/>
      </c>
    </row>
    <row r="31" spans="1:16" s="2" customFormat="1" ht="12.75">
      <c r="A31" s="2">
        <v>2</v>
      </c>
      <c r="B31" s="16"/>
      <c r="C31" s="16"/>
      <c r="D31" s="16"/>
      <c r="E31" s="27"/>
      <c r="F31" s="18"/>
      <c r="G31" s="18"/>
      <c r="H31" s="19"/>
      <c r="I31" s="18"/>
      <c r="J31" s="18"/>
      <c r="K31" s="19"/>
      <c r="L31" s="2">
        <f t="shared" si="0"/>
      </c>
      <c r="M31" s="20">
        <f t="shared" si="1"/>
      </c>
      <c r="N31" s="20">
        <f t="shared" si="2"/>
      </c>
      <c r="O31" s="2">
        <f t="shared" si="5"/>
      </c>
      <c r="P31" s="2">
        <f t="shared" si="4"/>
      </c>
    </row>
    <row r="32" spans="1:16" s="2" customFormat="1" ht="12.75">
      <c r="A32" s="21"/>
      <c r="B32" s="22"/>
      <c r="C32" s="28"/>
      <c r="D32" s="28"/>
      <c r="E32" s="23"/>
      <c r="F32" s="24"/>
      <c r="G32" s="24"/>
      <c r="H32" s="25"/>
      <c r="I32" s="24"/>
      <c r="J32" s="24"/>
      <c r="K32" s="25"/>
      <c r="L32" s="21">
        <f t="shared" si="0"/>
      </c>
      <c r="M32" s="26">
        <f t="shared" si="1"/>
      </c>
      <c r="N32" s="26">
        <f t="shared" si="2"/>
      </c>
      <c r="O32" s="21">
        <f t="shared" si="5"/>
      </c>
      <c r="P32" s="21">
        <f t="shared" si="4"/>
      </c>
    </row>
    <row r="33" spans="1:16" s="2" customFormat="1" ht="12.75">
      <c r="A33" s="2">
        <v>3</v>
      </c>
      <c r="B33" s="16" t="s">
        <v>39</v>
      </c>
      <c r="C33" s="16" t="s">
        <v>40</v>
      </c>
      <c r="D33" s="16" t="s">
        <v>41</v>
      </c>
      <c r="E33" s="16">
        <v>240</v>
      </c>
      <c r="F33" s="17">
        <v>6</v>
      </c>
      <c r="G33" s="18">
        <v>0</v>
      </c>
      <c r="H33" s="19">
        <v>0</v>
      </c>
      <c r="I33" s="18">
        <v>7</v>
      </c>
      <c r="J33" s="18">
        <v>57</v>
      </c>
      <c r="K33" s="19">
        <v>39</v>
      </c>
      <c r="L33" s="2">
        <f t="shared" si="0"/>
        <v>7059</v>
      </c>
      <c r="M33" s="20">
        <f t="shared" si="1"/>
        <v>983.9999999999999</v>
      </c>
      <c r="N33" s="20">
        <f t="shared" si="2"/>
        <v>6075</v>
      </c>
      <c r="O33" s="2">
        <f aca="true" t="shared" si="6" ref="O33:O44">IF($B33&lt;&gt;0,IF($N33="DNC",(COUNTA($B$33:$B$44)+1),IF($N33="DNF",(COUNTA($F$33:$F$44)+1),RANK($N33,$N$33:$N$44,1))),"")</f>
        <v>1</v>
      </c>
      <c r="P33" s="2">
        <f t="shared" si="4"/>
        <v>4</v>
      </c>
    </row>
    <row r="34" spans="1:16" s="2" customFormat="1" ht="12.75">
      <c r="A34" s="2">
        <v>3</v>
      </c>
      <c r="B34" s="16" t="s">
        <v>42</v>
      </c>
      <c r="C34" s="16" t="s">
        <v>43</v>
      </c>
      <c r="D34" s="16" t="s">
        <v>44</v>
      </c>
      <c r="E34" s="16">
        <v>93</v>
      </c>
      <c r="F34" s="17">
        <v>6</v>
      </c>
      <c r="G34" s="18">
        <v>0</v>
      </c>
      <c r="H34" s="19">
        <v>0</v>
      </c>
      <c r="I34" s="18"/>
      <c r="J34" s="18"/>
      <c r="K34" s="19"/>
      <c r="L34" s="2" t="str">
        <f t="shared" si="0"/>
        <v>DNF</v>
      </c>
      <c r="M34" s="20" t="str">
        <f t="shared" si="1"/>
        <v>DNF</v>
      </c>
      <c r="N34" s="20" t="str">
        <f t="shared" si="2"/>
        <v>DNF</v>
      </c>
      <c r="O34" s="2">
        <f t="shared" si="6"/>
        <v>3</v>
      </c>
      <c r="P34" s="2">
        <f t="shared" si="4"/>
        <v>6</v>
      </c>
    </row>
    <row r="35" spans="1:16" s="2" customFormat="1" ht="12.75">
      <c r="A35" s="2">
        <v>3</v>
      </c>
      <c r="B35" s="16" t="s">
        <v>47</v>
      </c>
      <c r="C35" s="16" t="s">
        <v>48</v>
      </c>
      <c r="D35" s="16" t="s">
        <v>38</v>
      </c>
      <c r="E35" s="16">
        <v>228</v>
      </c>
      <c r="F35" s="17"/>
      <c r="G35" s="18"/>
      <c r="H35" s="19"/>
      <c r="I35" s="18"/>
      <c r="J35" s="18"/>
      <c r="K35" s="19"/>
      <c r="L35" s="2" t="str">
        <f t="shared" si="0"/>
        <v>DNC</v>
      </c>
      <c r="M35" s="20" t="str">
        <f t="shared" si="1"/>
        <v>DNC</v>
      </c>
      <c r="N35" s="20" t="str">
        <f t="shared" si="2"/>
        <v>DNC</v>
      </c>
      <c r="O35" s="2">
        <f t="shared" si="6"/>
        <v>5</v>
      </c>
      <c r="P35" s="2">
        <f t="shared" si="4"/>
        <v>13</v>
      </c>
    </row>
    <row r="36" spans="1:16" s="2" customFormat="1" ht="12.75">
      <c r="A36" s="2">
        <v>3</v>
      </c>
      <c r="B36" s="16" t="s">
        <v>60</v>
      </c>
      <c r="C36" s="16" t="s">
        <v>59</v>
      </c>
      <c r="D36" s="16" t="s">
        <v>57</v>
      </c>
      <c r="E36" s="16">
        <v>275</v>
      </c>
      <c r="F36" s="17"/>
      <c r="G36" s="18"/>
      <c r="H36" s="19"/>
      <c r="I36" s="18"/>
      <c r="J36" s="18"/>
      <c r="K36" s="19"/>
      <c r="L36" s="2" t="str">
        <f t="shared" si="0"/>
        <v>DNC</v>
      </c>
      <c r="M36" s="20" t="str">
        <f t="shared" si="1"/>
        <v>DNC</v>
      </c>
      <c r="N36" s="20" t="str">
        <f t="shared" si="2"/>
        <v>DNC</v>
      </c>
      <c r="O36" s="2">
        <f t="shared" si="6"/>
        <v>5</v>
      </c>
      <c r="P36" s="2">
        <f t="shared" si="4"/>
        <v>13</v>
      </c>
    </row>
    <row r="37" spans="1:16" s="2" customFormat="1" ht="12.75">
      <c r="A37" s="2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2">
        <f t="shared" si="0"/>
      </c>
      <c r="M37" s="20">
        <f t="shared" si="1"/>
      </c>
      <c r="N37" s="20">
        <f t="shared" si="2"/>
      </c>
      <c r="O37" s="2">
        <f t="shared" si="6"/>
      </c>
      <c r="P37" s="2">
        <f t="shared" si="4"/>
      </c>
    </row>
    <row r="38" spans="1:16" s="2" customFormat="1" ht="12.75">
      <c r="A38" s="2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4">
        <f t="shared" si="0"/>
      </c>
      <c r="M38" s="20">
        <f t="shared" si="1"/>
      </c>
      <c r="N38" s="20">
        <f t="shared" si="2"/>
      </c>
      <c r="O38" s="2">
        <f t="shared" si="6"/>
      </c>
      <c r="P38" s="2">
        <f t="shared" si="4"/>
      </c>
    </row>
    <row r="39" spans="1:16" s="2" customFormat="1" ht="12.75">
      <c r="A39" s="2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4">
        <f t="shared" si="0"/>
      </c>
      <c r="M39" s="20">
        <f t="shared" si="1"/>
      </c>
      <c r="N39" s="20">
        <f t="shared" si="2"/>
      </c>
      <c r="O39" s="2">
        <f t="shared" si="6"/>
      </c>
      <c r="P39" s="2">
        <f t="shared" si="4"/>
      </c>
    </row>
    <row r="40" spans="1:16" s="2" customFormat="1" ht="12.75">
      <c r="A40" s="2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4">
        <f t="shared" si="0"/>
      </c>
      <c r="M40" s="20">
        <f t="shared" si="1"/>
      </c>
      <c r="N40" s="20">
        <f t="shared" si="2"/>
      </c>
      <c r="O40" s="2">
        <f t="shared" si="6"/>
      </c>
      <c r="P40" s="2">
        <f t="shared" si="4"/>
      </c>
    </row>
    <row r="41" spans="1:16" s="2" customFormat="1" ht="12.75">
      <c r="A41" s="2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4">
        <f t="shared" si="0"/>
      </c>
      <c r="M41" s="20">
        <f t="shared" si="1"/>
      </c>
      <c r="N41" s="20">
        <f t="shared" si="2"/>
      </c>
      <c r="O41" s="2">
        <f t="shared" si="6"/>
      </c>
      <c r="P41" s="2">
        <f t="shared" si="4"/>
      </c>
    </row>
    <row r="42" spans="1:16" ht="12.75">
      <c r="A42" s="2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4">
        <f t="shared" si="0"/>
      </c>
      <c r="M42" s="20">
        <f t="shared" si="1"/>
      </c>
      <c r="N42" s="20">
        <f t="shared" si="2"/>
      </c>
      <c r="O42" s="2">
        <f t="shared" si="6"/>
      </c>
      <c r="P42" s="2">
        <f t="shared" si="4"/>
      </c>
    </row>
    <row r="43" spans="1:16" ht="12.75">
      <c r="A43" s="2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4">
        <f t="shared" si="0"/>
      </c>
      <c r="M43" s="20">
        <f t="shared" si="1"/>
      </c>
      <c r="N43" s="20">
        <f t="shared" si="2"/>
      </c>
      <c r="O43" s="2">
        <f t="shared" si="6"/>
      </c>
      <c r="P43" s="2">
        <f t="shared" si="4"/>
      </c>
    </row>
    <row r="44" spans="1:16" ht="12.75">
      <c r="A44" s="2">
        <v>3</v>
      </c>
      <c r="B44" s="16"/>
      <c r="C44" s="16"/>
      <c r="D44" s="16"/>
      <c r="E44" s="16"/>
      <c r="F44" s="29"/>
      <c r="G44" s="30"/>
      <c r="H44" s="30"/>
      <c r="I44" s="29"/>
      <c r="J44" s="30"/>
      <c r="K44" s="30"/>
      <c r="L44" s="4">
        <f t="shared" si="0"/>
      </c>
      <c r="M44" s="20">
        <f t="shared" si="1"/>
      </c>
      <c r="N44" s="20">
        <f t="shared" si="2"/>
      </c>
      <c r="O44" s="2">
        <f t="shared" si="6"/>
      </c>
      <c r="P44" s="2">
        <f t="shared" si="4"/>
      </c>
    </row>
    <row r="45" spans="1:16" ht="12.75">
      <c r="A45" s="2"/>
      <c r="B45" s="16"/>
      <c r="C45" s="16"/>
      <c r="D45" s="16"/>
      <c r="E45" s="16"/>
      <c r="F45" s="30"/>
      <c r="G45" s="30"/>
      <c r="H45" s="30"/>
      <c r="I45" s="30"/>
      <c r="J45" s="30"/>
      <c r="K45" s="30"/>
      <c r="L45" s="30"/>
      <c r="M45" s="30"/>
      <c r="N45" s="30"/>
      <c r="O45" s="3">
        <f>IF($B45&lt;&gt;0,IF($N45="DNC","DNC",IF($N45="DNF","DNF",RANK($N45,$N$33:$N$44,1))),"")</f>
      </c>
      <c r="P45" s="30"/>
    </row>
    <row r="46" spans="1:16" ht="12.75">
      <c r="A46" s="2"/>
      <c r="B46" s="16"/>
      <c r="C46" s="16"/>
      <c r="D46" s="16"/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2"/>
      <c r="B47" s="16"/>
      <c r="C47" s="16"/>
      <c r="D47" s="16"/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2"/>
      <c r="B48" s="16"/>
      <c r="C48" s="16"/>
      <c r="D48" s="16"/>
      <c r="E48" s="1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16"/>
      <c r="C49" s="16"/>
      <c r="D49" s="16"/>
      <c r="E49" s="1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2.75">
      <c r="B50" s="16"/>
      <c r="C50" s="16"/>
      <c r="D50" s="16"/>
      <c r="E50" s="1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2"/>
      <c r="B51" s="16"/>
      <c r="C51" s="16"/>
      <c r="D51" s="16"/>
      <c r="E51" s="1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16"/>
      <c r="C52" s="16"/>
      <c r="D52" s="16"/>
      <c r="E52" s="1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16"/>
      <c r="C53" s="16"/>
      <c r="D53" s="16"/>
      <c r="E53" s="1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t="12.75">
      <c r="B54" s="16"/>
      <c r="C54" s="16"/>
      <c r="D54" s="16"/>
      <c r="E54" s="1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t="12.75">
      <c r="B55" s="16"/>
      <c r="C55" s="16"/>
      <c r="D55" s="16"/>
      <c r="E55" s="1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16"/>
      <c r="C56" s="16"/>
      <c r="D56" s="16"/>
      <c r="E56" s="1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16"/>
      <c r="C57" s="16"/>
      <c r="D57" s="16"/>
      <c r="E57" s="1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16"/>
      <c r="C58" s="16"/>
      <c r="D58" s="16"/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16"/>
      <c r="C59" s="16"/>
      <c r="D59" s="16"/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16"/>
      <c r="C60" s="16"/>
      <c r="D60" s="16"/>
      <c r="E60" s="1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16"/>
      <c r="C61" s="16"/>
      <c r="D61" s="16"/>
      <c r="E61" s="1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16"/>
      <c r="C62" s="16"/>
      <c r="D62" s="16"/>
      <c r="E62" s="1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16"/>
      <c r="C63" s="16"/>
      <c r="D63" s="16"/>
      <c r="E63" s="1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16"/>
      <c r="C64" s="16"/>
      <c r="D64" s="16"/>
      <c r="E64" s="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16"/>
      <c r="C65" s="16"/>
      <c r="D65" s="16"/>
      <c r="E65" s="1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16"/>
      <c r="C66" s="16"/>
      <c r="D66" s="16"/>
      <c r="E66" s="1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16"/>
      <c r="C67" s="16"/>
      <c r="D67" s="16"/>
      <c r="E67" s="1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16"/>
      <c r="C68" s="16"/>
      <c r="D68" s="16"/>
      <c r="E68" s="1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16"/>
      <c r="C69" s="16"/>
      <c r="D69" s="16"/>
      <c r="E69" s="1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16"/>
      <c r="C70" s="16"/>
      <c r="D70" s="16"/>
      <c r="E70" s="1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16"/>
      <c r="C71" s="16"/>
      <c r="D71" s="16"/>
      <c r="E71" s="1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16"/>
      <c r="C72" s="16"/>
      <c r="D72" s="16"/>
      <c r="E72" s="1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16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ht="12.75">
      <c r="B74" s="16"/>
      <c r="C74" s="16"/>
      <c r="D74" s="16"/>
      <c r="E74" s="1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ht="12.75">
      <c r="B75" s="16"/>
      <c r="C75" s="16"/>
      <c r="D75" s="16"/>
      <c r="E75" s="1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16"/>
      <c r="C76" s="16"/>
      <c r="D76" s="16"/>
      <c r="E76" s="1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16"/>
      <c r="C77" s="16"/>
      <c r="D77" s="16"/>
      <c r="E77" s="1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16"/>
      <c r="C78" s="16"/>
      <c r="D78" s="16"/>
      <c r="E78" s="1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16"/>
      <c r="C79" s="16"/>
      <c r="D79" s="16"/>
      <c r="E79" s="1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16"/>
      <c r="C80" s="16"/>
      <c r="D80" s="16"/>
      <c r="E80" s="16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16"/>
      <c r="C81" s="16"/>
      <c r="D81" s="16"/>
      <c r="E81" s="1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16"/>
      <c r="C82" s="16"/>
      <c r="D82" s="16"/>
      <c r="E82" s="1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16"/>
      <c r="C83" s="16"/>
      <c r="D83" s="16"/>
      <c r="E83" s="16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16"/>
      <c r="C84" s="16"/>
      <c r="D84" s="16"/>
      <c r="E84" s="1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16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16"/>
      <c r="C86" s="16"/>
      <c r="D86" s="16"/>
      <c r="E86" s="1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16"/>
      <c r="C87" s="16"/>
      <c r="D87" s="16"/>
      <c r="E87" s="1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16"/>
      <c r="C88" s="16"/>
      <c r="D88" s="16"/>
      <c r="E88" s="1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16"/>
      <c r="C89" s="16"/>
      <c r="D89" s="16"/>
      <c r="E89" s="1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16"/>
      <c r="C90" s="16"/>
      <c r="D90" s="16"/>
      <c r="E90" s="1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16"/>
      <c r="C91" s="16"/>
      <c r="D91" s="16"/>
      <c r="E91" s="1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16"/>
      <c r="C92" s="16"/>
      <c r="D92" s="16"/>
      <c r="E92" s="1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16"/>
      <c r="C93" s="16"/>
      <c r="D93" s="16"/>
      <c r="E93" s="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16"/>
      <c r="C94" s="16"/>
      <c r="D94" s="16"/>
      <c r="E94" s="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16"/>
      <c r="C95" s="16"/>
      <c r="D95" s="16"/>
      <c r="E95" s="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16"/>
      <c r="C96" s="16"/>
      <c r="D96" s="16"/>
      <c r="E96" s="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16"/>
      <c r="C97" s="16"/>
      <c r="D97" s="16"/>
      <c r="E97" s="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16"/>
      <c r="C98" s="16"/>
      <c r="D98" s="16"/>
      <c r="E98" s="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16"/>
      <c r="C99" s="16"/>
      <c r="D99" s="16"/>
      <c r="E99" s="1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16"/>
      <c r="C100" s="16"/>
      <c r="D100" s="16"/>
      <c r="E100" s="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4" ht="12.75">
      <c r="B101" s="16"/>
      <c r="C101" s="16"/>
      <c r="D101" s="16"/>
      <c r="E101" s="16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.75">
      <c r="B102" s="16"/>
      <c r="C102" s="16"/>
      <c r="D102" s="16"/>
      <c r="E102" s="16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.75">
      <c r="B103" s="16"/>
      <c r="C103" s="16"/>
      <c r="D103" s="16"/>
      <c r="E103" s="16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.75">
      <c r="B104" s="16"/>
      <c r="C104" s="16"/>
      <c r="D104" s="16"/>
      <c r="E104" s="16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.75">
      <c r="B105" s="16"/>
      <c r="C105" s="16"/>
      <c r="D105" s="16"/>
      <c r="E105" s="16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.75">
      <c r="B106" s="16"/>
      <c r="C106" s="16"/>
      <c r="D106" s="16"/>
      <c r="E106" s="16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.75">
      <c r="B107" s="16"/>
      <c r="C107" s="16"/>
      <c r="D107" s="16"/>
      <c r="E107" s="16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.75">
      <c r="B108" s="16"/>
      <c r="C108" s="16"/>
      <c r="D108" s="16"/>
      <c r="E108" s="16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.75">
      <c r="B109" s="16"/>
      <c r="C109" s="16"/>
      <c r="D109" s="16"/>
      <c r="E109" s="16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.75">
      <c r="B110" s="16"/>
      <c r="C110" s="16"/>
      <c r="D110" s="16"/>
      <c r="E110" s="16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1" ht="12.75">
      <c r="B111" s="16"/>
      <c r="C111" s="16"/>
      <c r="D111" s="16"/>
      <c r="E111" s="16"/>
      <c r="F111" s="30"/>
      <c r="G111" s="30"/>
      <c r="H111" s="30"/>
      <c r="I111" s="30"/>
      <c r="J111" s="30"/>
      <c r="K111" s="30"/>
    </row>
    <row r="112" spans="2:11" ht="12.75">
      <c r="B112" s="16"/>
      <c r="C112" s="16"/>
      <c r="D112" s="16"/>
      <c r="E112" s="16"/>
      <c r="F112" s="30"/>
      <c r="G112" s="30"/>
      <c r="H112" s="30"/>
      <c r="I112" s="30"/>
      <c r="J112" s="30"/>
      <c r="K112" s="30"/>
    </row>
    <row r="113" spans="2:11" ht="12.75">
      <c r="B113" s="16"/>
      <c r="C113" s="16"/>
      <c r="D113" s="16"/>
      <c r="E113" s="16"/>
      <c r="F113" s="30"/>
      <c r="G113" s="30"/>
      <c r="H113" s="30"/>
      <c r="I113" s="30"/>
      <c r="J113" s="30"/>
      <c r="K113" s="30"/>
    </row>
    <row r="114" spans="2:11" ht="12.75">
      <c r="B114" s="16"/>
      <c r="C114" s="16"/>
      <c r="D114" s="16"/>
      <c r="E114" s="16"/>
      <c r="F114" s="30"/>
      <c r="G114" s="30"/>
      <c r="H114" s="30"/>
      <c r="I114" s="30"/>
      <c r="J114" s="30"/>
      <c r="K114" s="30"/>
    </row>
    <row r="115" spans="2:11" ht="12.75">
      <c r="B115" s="16"/>
      <c r="C115" s="16"/>
      <c r="D115" s="16"/>
      <c r="E115" s="16"/>
      <c r="F115" s="30"/>
      <c r="G115" s="30"/>
      <c r="H115" s="30"/>
      <c r="I115" s="30"/>
      <c r="J115" s="30"/>
      <c r="K115" s="30"/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5">
      <selection activeCell="G44" sqref="G4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 t="str">
        <f>'Race 1'!A2</f>
        <v>Summer Friday Series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2">
        <v>44358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2"/>
      <c r="E4" s="53" t="s">
        <v>29</v>
      </c>
      <c r="F4" s="53"/>
      <c r="G4" s="54" t="s">
        <v>1</v>
      </c>
      <c r="H4" s="54"/>
      <c r="I4" s="54"/>
      <c r="J4" s="3">
        <v>1.14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8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Seibert</v>
      </c>
      <c r="D9" s="1" t="str">
        <f>IF('Race 1'!D9&lt;&gt;0,'Race 1'!D9,"")</f>
        <v>Hanse 411</v>
      </c>
      <c r="E9" s="1">
        <f>IF('Race 1'!E9&lt;&gt;0,'Race 1'!E9,"")</f>
        <v>105</v>
      </c>
      <c r="F9" s="17">
        <v>6</v>
      </c>
      <c r="G9" s="18">
        <v>0</v>
      </c>
      <c r="H9" s="19">
        <v>0</v>
      </c>
      <c r="I9" s="18">
        <v>7</v>
      </c>
      <c r="J9" s="18">
        <v>37</v>
      </c>
      <c r="K9" s="19">
        <v>54</v>
      </c>
      <c r="L9" s="2">
        <f>IF('Race 1'!B9="","",IF(F9="","DNC",IF(I9="","DNF",I9*3600+J9*60+K9-(F9*3600+G9*60+H9))))</f>
        <v>5874</v>
      </c>
      <c r="M9" s="20">
        <f>IF('Race 1'!B9="","",IF(F9="","DNC",IF(I9="","DNF",E9*$J$4)))</f>
        <v>119.69999999999999</v>
      </c>
      <c r="N9" s="20">
        <f>IF('Race 1'!B9="","",IF(F9="","DNC",IF(I9="","DNF",L9-M9)))</f>
        <v>5754.3</v>
      </c>
      <c r="O9" s="2">
        <f>IF('Race 1'!$B9&lt;&gt;0,IF($N9="DNC",(COUNTA('Race 1'!$B$9:$B$20)+1),IF($N9="DNF",(COUNTA($F$9:$F$20)+1),RANK($N9,$N$9:$N$20,1))),"")</f>
        <v>2</v>
      </c>
      <c r="P9" s="2">
        <f>IF('Race 1'!$B9&lt;&gt;0,IF($N9="DNC",COUNTA('Race 1'!$B$9:$B$44)+1,IF($N9="DNF",COUNTA($F$9:$F$44)+1,RANK($N9,$N$9:$N$44,1))),"")</f>
        <v>3</v>
      </c>
      <c r="R9" s="32"/>
    </row>
    <row r="10" spans="1:16" ht="12.75">
      <c r="A10" s="2">
        <f>IF('Race 1'!A10&lt;&gt;0,'Race 1'!A10,"")</f>
        <v>1</v>
      </c>
      <c r="B10" s="1" t="str">
        <f>IF('Race 1'!B10&lt;&gt;0,'Race 1'!B10,"")</f>
        <v>the Boss</v>
      </c>
      <c r="C10" s="1" t="str">
        <f>IF('Race 1'!C10&lt;&gt;0,'Race 1'!C10,"")</f>
        <v>Chad Stenwick</v>
      </c>
      <c r="D10" s="1" t="str">
        <f>IF('Race 1'!D10&lt;&gt;0,'Race 1'!D10,"")</f>
        <v>J35</v>
      </c>
      <c r="E10" s="1">
        <f>IF('Race 1'!E10&lt;&gt;0,'Race 1'!E10,"")</f>
        <v>72</v>
      </c>
      <c r="F10" s="17"/>
      <c r="G10" s="18"/>
      <c r="H10" s="19"/>
      <c r="I10" s="18"/>
      <c r="J10" s="18"/>
      <c r="K10" s="19"/>
      <c r="L10" s="2" t="str">
        <f>IF('Race 1'!B10="","",IF(F10="","DNC",IF(I10="","DNF",I10*3600+J10*60+K10-(F10*3600+G10*60+H10))))</f>
        <v>DNC</v>
      </c>
      <c r="M10" s="20" t="str">
        <f>IF('Race 1'!B10="","",IF(F10="","DNC",IF(I10="","DNF",E10*$J$4)))</f>
        <v>DNC</v>
      </c>
      <c r="N10" s="20" t="str">
        <f>IF('Race 1'!B10="","",IF(F10="","DNC",IF(I10="","DNF",L10-M10)))</f>
        <v>DNC</v>
      </c>
      <c r="O10" s="2">
        <f>IF('Race 1'!$B10&lt;&gt;0,IF($N10="DNC",(COUNTA('Race 1'!$B$9:$B$20)+1),IF($N10="DNF",(COUNTA($F$9:$F$20)+1),RANK($N10,$N$9:$N$20,1))),"")</f>
        <v>5</v>
      </c>
      <c r="P10" s="2">
        <f>IF('Race 1'!$B10&lt;&gt;0,IF($N10="DNC",COUNTA('Race 1'!$B$9:$B$44)+1,IF($N10="DNF",COUNTA($F$9:$F$44)+1,RANK($N10,$N$9:$N$44,1))),"")</f>
        <v>13</v>
      </c>
    </row>
    <row r="11" spans="1:16" ht="12.75">
      <c r="A11" s="2">
        <f>IF('Race 1'!A11&lt;&gt;0,'Race 1'!A11,"")</f>
        <v>1</v>
      </c>
      <c r="B11" s="1" t="str">
        <f>IF('Race 1'!B11&lt;&gt;0,'Race 1'!B11,"")</f>
        <v>Tantalus</v>
      </c>
      <c r="C11" s="1" t="str">
        <f>IF('Race 1'!C11&lt;&gt;0,'Race 1'!C11,"")</f>
        <v>Ole Hovland</v>
      </c>
      <c r="D11" s="1" t="str">
        <f>IF('Race 1'!D11&lt;&gt;0,'Race 1'!D11,"")</f>
        <v>Express 37-2</v>
      </c>
      <c r="E11" s="1">
        <f>IF('Race 1'!E11&lt;&gt;0,'Race 1'!E11,"")</f>
        <v>75</v>
      </c>
      <c r="F11" s="17">
        <v>6</v>
      </c>
      <c r="G11" s="18">
        <v>0</v>
      </c>
      <c r="H11" s="19">
        <v>0</v>
      </c>
      <c r="I11" s="18">
        <v>7</v>
      </c>
      <c r="J11" s="18">
        <v>33</v>
      </c>
      <c r="K11" s="19">
        <v>37</v>
      </c>
      <c r="L11" s="2">
        <f>IF('Race 1'!B11="","",IF(F11="","DNC",IF(I11="","DNF",I11*3600+J11*60+K11-(F11*3600+G11*60+H11))))</f>
        <v>5617</v>
      </c>
      <c r="M11" s="20">
        <f>IF('Race 1'!B11="","",IF(F11="","DNC",IF(I11="","DNF",E11*$J$4)))</f>
        <v>85.49999999999999</v>
      </c>
      <c r="N11" s="20">
        <f>IF('Race 1'!B11="","",IF(F11="","DNC",IF(I11="","DNF",L11-M11)))</f>
        <v>5531.5</v>
      </c>
      <c r="O11" s="2">
        <f>IF('Race 1'!$B11&lt;&gt;0,IF($N11="DNC",(COUNTA('Race 1'!$B$9:$B$20)+1),IF($N11="DNF",(COUNTA($F$9:$F$20)+1),RANK($N11,$N$9:$N$20,1))),"")</f>
        <v>1</v>
      </c>
      <c r="P11" s="2">
        <f>IF('Race 1'!$B11&lt;&gt;0,IF($N11="DNC",COUNTA('Race 1'!$B$9:$B$44)+1,IF($N11="DNF",COUNTA($F$9:$F$44)+1,RANK($N11,$N$9:$N$44,1))),"")</f>
        <v>2</v>
      </c>
    </row>
    <row r="12" spans="1:16" ht="12.75">
      <c r="A12" s="2">
        <f>IF('Race 1'!A12&lt;&gt;0,'Race 1'!A12,"")</f>
        <v>1</v>
      </c>
      <c r="B12" s="1" t="str">
        <f>IF('Race 1'!B12&lt;&gt;0,'Race 1'!B12,"")</f>
        <v>Novia</v>
      </c>
      <c r="C12" s="1" t="str">
        <f>IF('Race 1'!C12&lt;&gt;0,'Race 1'!C12,"")</f>
        <v>Perry</v>
      </c>
      <c r="D12" s="1" t="str">
        <f>IF('Race 1'!D12&lt;&gt;0,'Race 1'!D12,"")</f>
        <v>Beneteau 42</v>
      </c>
      <c r="E12" s="1">
        <f>IF('Race 1'!E12&lt;&gt;0,'Race 1'!E12,"")</f>
        <v>75</v>
      </c>
      <c r="F12" s="17"/>
      <c r="G12" s="18"/>
      <c r="H12" s="19"/>
      <c r="I12" s="18"/>
      <c r="J12" s="18"/>
      <c r="K12" s="19"/>
      <c r="L12" s="2" t="str">
        <f>IF('Race 1'!B12="","",IF(F12="","DNC",IF(I12="","DNF",I12*3600+J12*60+K12-(F12*3600+G12*60+H12))))</f>
        <v>DNC</v>
      </c>
      <c r="M12" s="20" t="str">
        <f>IF('Race 1'!B12="","",IF(F12="","DNC",IF(I12="","DNF",E12*$J$4)))</f>
        <v>DNC</v>
      </c>
      <c r="N12" s="20" t="str">
        <f>IF('Race 1'!B12="","",IF(F12="","DNC",IF(I12="","DNF",L12-M12)))</f>
        <v>DNC</v>
      </c>
      <c r="O12" s="2">
        <f>IF('Race 1'!$B12&lt;&gt;0,IF($N12="DNC",(COUNTA('Race 1'!$B$9:$B$20)+1),IF($N12="DNF",(COUNTA($F$9:$F$20)+1),RANK($N12,$N$9:$N$20,1))),"")</f>
        <v>5</v>
      </c>
      <c r="P12" s="2">
        <f>IF('Race 1'!$B12&lt;&gt;0,IF($N12="DNC",COUNTA('Race 1'!$B$9:$B$44)+1,IF($N12="DNF",COUNTA($F$9:$F$44)+1,RANK($N12,$N$9:$N$44,1))),"")</f>
        <v>13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3">
        <f>IF('Race 1'!B20&lt;&gt;0,'Race 1'!B20,"")</f>
      </c>
      <c r="C20" s="33">
        <f>IF('Race 1'!C20&lt;&gt;0,'Race 1'!C20,"")</f>
      </c>
      <c r="D20" s="33">
        <f>IF('Race 1'!D20&lt;&gt;0,'Race 1'!D20,"")</f>
      </c>
      <c r="E20" s="34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Castaway</v>
      </c>
      <c r="C21" s="1" t="str">
        <f>IF('Race 1'!C21&lt;&gt;0,'Race 1'!C21,"")</f>
        <v>Kelly Foust</v>
      </c>
      <c r="D21" s="1" t="str">
        <f>IF('Race 1'!D21&lt;&gt;0,'Race 1'!D21,"")</f>
        <v>Catalina 30</v>
      </c>
      <c r="E21" s="1">
        <f>IF('Race 1'!E21&lt;&gt;0,'Race 1'!E21,"")</f>
        <v>204</v>
      </c>
      <c r="F21" s="17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>
        <f>IF('Race 1'!$B21&lt;&gt;0,IF($N21="DNC",(COUNTA('Race 1'!$B$21:$B$32)+1),IF($N21="DNF",(COUNTA($F$21:$F$32)+1),RANK($N21,$N$21:$N$32,1))),"")</f>
        <v>5</v>
      </c>
      <c r="P21" s="2">
        <f>IF('Race 1'!$B21&lt;&gt;0,IF($N21="DNC",COUNTA('Race 1'!$B$9:$B$44)+1,IF($N21="DNF",COUNTA($F$9:$F$44)+1,RANK($N21,$N$9:$N$44,1))),"")</f>
        <v>13</v>
      </c>
    </row>
    <row r="22" spans="1:16" ht="12.75">
      <c r="A22" s="2">
        <f>IF('Race 1'!A22&lt;&gt;0,'Race 1'!A22,"")</f>
        <v>2</v>
      </c>
      <c r="B22" s="1" t="str">
        <f>IF('Race 1'!B22&lt;&gt;0,'Race 1'!B22,"")</f>
        <v>Insatiable</v>
      </c>
      <c r="C22" s="1" t="str">
        <f>IF('Race 1'!C22&lt;&gt;0,'Race 1'!C22,"")</f>
        <v>Steve Gordon</v>
      </c>
      <c r="D22" s="1" t="str">
        <f>IF('Race 1'!D22&lt;&gt;0,'Race 1'!D22,"")</f>
        <v>T-Bird</v>
      </c>
      <c r="E22" s="1">
        <f>IF('Race 1'!E22&lt;&gt;0,'Race 1'!E22,"")</f>
        <v>201</v>
      </c>
      <c r="F22" s="17">
        <v>6</v>
      </c>
      <c r="G22" s="18">
        <v>0</v>
      </c>
      <c r="H22" s="19">
        <v>0</v>
      </c>
      <c r="I22" s="18">
        <v>7</v>
      </c>
      <c r="J22" s="18">
        <v>28</v>
      </c>
      <c r="K22" s="19"/>
      <c r="L22" s="2">
        <f>IF('Race 1'!B22="","",IF(F22="","DNC",IF(I22="","DNF",I22*3600+J22*60+K22-(F22*3600+G22*60+H22))))</f>
        <v>5280</v>
      </c>
      <c r="M22" s="20">
        <f>IF('Race 1'!B22="","",IF(F22="","DNC",IF(I22="","DNF",E22*$J$4)))</f>
        <v>229.14</v>
      </c>
      <c r="N22" s="20">
        <f>IF('Race 1'!B22="","",IF(F22="","DNC",IF(I22="","DNF",L22-M22)))</f>
        <v>5050.86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1</v>
      </c>
    </row>
    <row r="23" spans="1:16" ht="12.75">
      <c r="A23" s="2">
        <f>IF('Race 1'!A23&lt;&gt;0,'Race 1'!A23,"")</f>
        <v>2</v>
      </c>
      <c r="B23" s="1" t="str">
        <f>IF('Race 1'!B23&lt;&gt;0,'Race 1'!B23,"")</f>
        <v>Aquila</v>
      </c>
      <c r="C23" s="1" t="str">
        <f>IF('Race 1'!C23&lt;&gt;0,'Race 1'!C23,"")</f>
        <v>Bill Powell</v>
      </c>
      <c r="D23" s="1" t="str">
        <f>IF('Race 1'!D23&lt;&gt;0,'Race 1'!D23,"")</f>
        <v>Beneteau 30E</v>
      </c>
      <c r="E23" s="1">
        <f>IF('Race 1'!E23&lt;&gt;0,'Race 1'!E23,"")</f>
        <v>156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5</v>
      </c>
      <c r="P23" s="2">
        <f>IF('Race 1'!$B23&lt;&gt;0,IF($N23="DNC",COUNTA('Race 1'!$B$9:$B$44)+1,IF($N23="DNF",COUNTA($F$9:$F$44)+1,RANK($N23,$N$9:$N$44,1))),"")</f>
        <v>13</v>
      </c>
    </row>
    <row r="24" spans="1:16" ht="12.75">
      <c r="A24" s="2">
        <f>IF('Race 1'!A24&lt;&gt;0,'Race 1'!A24,"")</f>
        <v>2</v>
      </c>
      <c r="B24" s="1" t="str">
        <f>IF('Race 1'!B24&lt;&gt;0,'Race 1'!B24,"")</f>
        <v>Yeah Dogg</v>
      </c>
      <c r="C24" s="1" t="str">
        <f>IF('Race 1'!C24&lt;&gt;0,'Race 1'!C24,"")</f>
        <v>Cardenas</v>
      </c>
      <c r="D24" s="1" t="str">
        <f>IF('Race 1'!D24&lt;&gt;0,'Race 1'!D24,"")</f>
        <v>Olson 25</v>
      </c>
      <c r="E24" s="1">
        <f>IF('Race 1'!E24&lt;&gt;0,'Race 1'!E24,"")</f>
        <v>175</v>
      </c>
      <c r="F24" s="17"/>
      <c r="G24" s="18"/>
      <c r="H24" s="19"/>
      <c r="I24" s="17"/>
      <c r="J24" s="18"/>
      <c r="K24" s="19"/>
      <c r="L24" s="2" t="str">
        <f>IF('Race 1'!B24="","",IF(F24="","DNC",IF(I24="","DNF",I24*3600+J24*60+K24-(F24*3600+G24*60+H24))))</f>
        <v>DNC</v>
      </c>
      <c r="M24" s="20" t="str">
        <f>IF('Race 1'!B24="","",IF(F24="","DNC",IF(I24="","DNF",E24*$J$4)))</f>
        <v>DNC</v>
      </c>
      <c r="N24" s="20" t="str">
        <f>IF('Race 1'!B24="","",IF(F24="","DNC",IF(I24="","DNF",L24-M24)))</f>
        <v>DNC</v>
      </c>
      <c r="O24" s="2">
        <f>IF('Race 1'!$B24&lt;&gt;0,IF($N24="DNC",(COUNTA('Race 1'!$B$21:$B$32)+1),IF($N24="DNF",(COUNTA($F$21:$F$32)+1),RANK($N24,$N$21:$N$32,1))),"")</f>
        <v>5</v>
      </c>
      <c r="P24" s="2">
        <f>IF('Race 1'!$B24&lt;&gt;0,IF($N24="DNC",COUNTA('Race 1'!$B$9:$B$44)+1,IF($N24="DNF",COUNTA($F$9:$F$44)+1,RANK($N24,$N$9:$N$44,1))),"")</f>
        <v>13</v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5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5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5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5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5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3">
        <f>IF('Race 1'!B32&lt;&gt;0,'Race 1'!B32,"")</f>
      </c>
      <c r="C32" s="33">
        <f>IF('Race 1'!C32&lt;&gt;0,'Race 1'!C32,"")</f>
      </c>
      <c r="D32" s="33">
        <f>IF('Race 1'!D32&lt;&gt;0,'Race 1'!D32,"")</f>
      </c>
      <c r="E32" s="34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Amazing Grace</v>
      </c>
      <c r="C33" s="1" t="str">
        <f>IF('Race 1'!C33&lt;&gt;0,'Race 1'!C33,"")</f>
        <v>Joe Downing</v>
      </c>
      <c r="D33" s="1" t="str">
        <f>IF('Race 1'!D33&lt;&gt;0,'Race 1'!D33,"")</f>
        <v>Catalina 250</v>
      </c>
      <c r="E33" s="1">
        <f>IF('Race 1'!E33&lt;&gt;0,'Race 1'!E33,"")</f>
        <v>240</v>
      </c>
      <c r="F33" s="17"/>
      <c r="G33" s="18"/>
      <c r="H33" s="19"/>
      <c r="I33" s="18"/>
      <c r="J33" s="18"/>
      <c r="K33" s="19"/>
      <c r="L33" s="2" t="str">
        <f>IF('Race 1'!B33="","",IF(F33="","DNC",IF(I33="","DNF",I33*3600+J33*60+K33-(F33*3600+G33*60+H33))))</f>
        <v>DNC</v>
      </c>
      <c r="M33" s="20" t="str">
        <f>IF('Race 1'!B33="","",IF(F33="","DNC",IF(I33="","DNF",E33*$J$4)))</f>
        <v>DNC</v>
      </c>
      <c r="N33" s="20" t="str">
        <f>IF('Race 1'!B33="","",IF(F33="","DNC",IF(I33="","DNF",L33-M33)))</f>
        <v>DNC</v>
      </c>
      <c r="O33" s="2">
        <f>IF('Race 1'!$B33&lt;&gt;0,IF($N33="DNC",(COUNTA('Race 1'!$B$33:$B$44)+1),IF($N33="DNF",(COUNTA($F$33:$F$44)+1),RANK($N33,$N$33:$N$44,1))),"")</f>
        <v>5</v>
      </c>
      <c r="P33" s="2">
        <f>IF('Race 1'!$B33&lt;&gt;0,IF($N33="DNC",COUNTA('Race 1'!$B$9:$B$44)+1,IF($N33="DNF",COUNTA($F$9:$F$44)+1,RANK($N33,$N$9:$N$44,1))),"")</f>
        <v>13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Patrick Gehring</v>
      </c>
      <c r="D34" s="1" t="str">
        <f>IF('Race 1'!D34&lt;&gt;0,'Race 1'!D34,"")</f>
        <v>Benteau 50</v>
      </c>
      <c r="E34" s="1">
        <f>IF('Race 1'!E34&lt;&gt;0,'Race 1'!E34,"")</f>
        <v>93</v>
      </c>
      <c r="F34" s="17"/>
      <c r="G34" s="18"/>
      <c r="H34" s="19"/>
      <c r="I34" s="18"/>
      <c r="J34" s="18"/>
      <c r="K34" s="19"/>
      <c r="L34" s="2" t="str">
        <f>IF('Race 1'!B34="","",IF(F34="","DNC",IF(I34="","DNF",I34*3600+J34*60+K34-(F34*3600+G34*60+H34))))</f>
        <v>DNC</v>
      </c>
      <c r="M34" s="20" t="str">
        <f>IF('Race 1'!B34="","",IF(F34="","DNC",IF(I34="","DNF",E34*$J$4)))</f>
        <v>DNC</v>
      </c>
      <c r="N34" s="20" t="str">
        <f>IF('Race 1'!B34="","",IF(F34="","DNC",IF(I34="","DNF",L34-M34)))</f>
        <v>DNC</v>
      </c>
      <c r="O34" s="2">
        <f>IF('Race 1'!$B34&lt;&gt;0,IF($N34="DNC",(COUNTA('Race 1'!$B$33:$B$44)+1),IF($N34="DNF",(COUNTA($F$33:$F$44)+1),RANK($N34,$N$33:$N$44,1))),"")</f>
        <v>5</v>
      </c>
      <c r="P34" s="2">
        <f>IF('Race 1'!$B34&lt;&gt;0,IF($N34="DNC",COUNTA('Race 1'!$B$9:$B$44)+1,IF($N34="DNF",COUNTA($F$9:$F$44)+1,RANK($N34,$N$9:$N$44,1))),"")</f>
        <v>13</v>
      </c>
    </row>
    <row r="35" spans="1:16" ht="12.75">
      <c r="A35" s="2">
        <f>IF('Race 1'!A35&lt;&gt;0,'Race 1'!A35,"")</f>
        <v>3</v>
      </c>
      <c r="B35" s="1" t="str">
        <f>IF('Race 1'!B35&lt;&gt;0,'Race 1'!B35,"")</f>
        <v>Annica</v>
      </c>
      <c r="C35" s="1" t="str">
        <f>IF('Race 1'!C35&lt;&gt;0,'Race 1'!C35,"")</f>
        <v>Richard Kerby</v>
      </c>
      <c r="D35" s="1" t="str">
        <f>IF('Race 1'!D35&lt;&gt;0,'Race 1'!D35,"")</f>
        <v>Catalina 30</v>
      </c>
      <c r="E35" s="1">
        <f>IF('Race 1'!E35&lt;&gt;0,'Race 1'!E35,"")</f>
        <v>228</v>
      </c>
      <c r="F35" s="17"/>
      <c r="G35" s="18"/>
      <c r="H35" s="19"/>
      <c r="I35" s="18"/>
      <c r="J35" s="18"/>
      <c r="K35" s="19"/>
      <c r="L35" s="2" t="str">
        <f>IF('Race 1'!B35="","",IF(F35="","DNC",IF(I35="","DNF",I35*3600+J35*60+K35-(F35*3600+G35*60+H35))))</f>
        <v>DNC</v>
      </c>
      <c r="M35" s="20" t="str">
        <f>IF('Race 1'!B35="","",IF(F35="","DNC",IF(I35="","DNF",E35*$J$4)))</f>
        <v>DNC</v>
      </c>
      <c r="N35" s="20" t="str">
        <f>IF('Race 1'!B35="","",IF(F35="","DNC",IF(I35="","DNF",L35-M35)))</f>
        <v>DNC</v>
      </c>
      <c r="O35" s="2">
        <f>IF('Race 1'!$B35&lt;&gt;0,IF($N35="DNC",(COUNTA('Race 1'!$B$33:$B$44)+1),IF($N35="DNF",(COUNTA($F$33:$F$44)+1),RANK($N35,$N$33:$N$44,1))),"")</f>
        <v>5</v>
      </c>
      <c r="P35" s="2">
        <f>IF('Race 1'!$B35&lt;&gt;0,IF($N35="DNC",COUNTA('Race 1'!$B$9:$B$44)+1,IF($N35="DNF",COUNTA($F$9:$F$44)+1,RANK($N35,$N$9:$N$44,1))),"")</f>
        <v>13</v>
      </c>
    </row>
    <row r="36" spans="1:16" ht="12.75">
      <c r="A36" s="2">
        <f>IF('Race 1'!A36&lt;&gt;0,'Race 1'!A36,"")</f>
        <v>3</v>
      </c>
      <c r="B36" s="1" t="str">
        <f>IF('Race 1'!B36&lt;&gt;0,'Race 1'!B36,"")</f>
        <v>John Marie</v>
      </c>
      <c r="C36" s="1" t="str">
        <f>IF('Race 1'!C36&lt;&gt;0,'Race 1'!C36,"")</f>
        <v>Ralph Flick</v>
      </c>
      <c r="D36" s="1" t="str">
        <f>IF('Race 1'!D36&lt;&gt;0,'Race 1'!D36,"")</f>
        <v>Catalina 22</v>
      </c>
      <c r="E36" s="1">
        <f>IF('Race 1'!E36&lt;&gt;0,'Race 1'!E36,"")</f>
        <v>275</v>
      </c>
      <c r="F36" s="17"/>
      <c r="G36" s="18"/>
      <c r="H36" s="19"/>
      <c r="I36" s="18"/>
      <c r="J36" s="18"/>
      <c r="K36" s="19"/>
      <c r="L36" s="2" t="str">
        <f>IF('Race 1'!B36="","",IF(F36="","DNC",IF(I36="","DNF",I36*3600+J36*60+K36-(F36*3600+G36*60+H36))))</f>
        <v>DNC</v>
      </c>
      <c r="M36" s="20" t="str">
        <f>IF('Race 1'!B36="","",IF(F36="","DNC",IF(I36="","DNF",E36*$J$4)))</f>
        <v>DNC</v>
      </c>
      <c r="N36" s="20" t="str">
        <f>IF('Race 1'!B36="","",IF(F36="","DNC",IF(I36="","DNF",L36-M36)))</f>
        <v>DNC</v>
      </c>
      <c r="O36" s="2">
        <f>IF('Race 1'!$B36&lt;&gt;0,IF($N36="DNC",(COUNTA('Race 1'!$B$33:$B$44)+1),IF($N36="DNF",(COUNTA($F$33:$F$44)+1),RANK($N36,$N$33:$N$44,1))),"")</f>
        <v>5</v>
      </c>
      <c r="P36" s="2">
        <f>IF('Race 1'!$B36&lt;&gt;0,IF($N36="DNC",COUNTA('Race 1'!$B$9:$B$44)+1,IF($N36="DNF",COUNTA($F$9:$F$44)+1,RANK($N36,$N$9:$N$44,1))),"")</f>
        <v>13</v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E4" sqref="E4:F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 t="str">
        <f>'Race 1'!A2</f>
        <v>Summer Friday Series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2">
        <v>44365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2"/>
      <c r="E4" s="53" t="s">
        <v>28</v>
      </c>
      <c r="F4" s="53"/>
      <c r="G4" s="54" t="s">
        <v>1</v>
      </c>
      <c r="H4" s="54"/>
      <c r="I4" s="54"/>
      <c r="J4" s="3">
        <v>4.8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Seibert</v>
      </c>
      <c r="D9" s="1" t="str">
        <f>IF('Race 1'!D9&lt;&gt;0,'Race 1'!D9,"")</f>
        <v>Hanse 411</v>
      </c>
      <c r="E9" s="1">
        <f>IF('Race 1'!E9&lt;&gt;0,'Race 1'!E9,"")</f>
        <v>105</v>
      </c>
      <c r="F9" s="17">
        <v>6</v>
      </c>
      <c r="G9" s="18">
        <v>0</v>
      </c>
      <c r="H9" s="19">
        <v>0</v>
      </c>
      <c r="I9" s="18">
        <v>7</v>
      </c>
      <c r="J9" s="18">
        <v>4</v>
      </c>
      <c r="K9" s="19">
        <v>34</v>
      </c>
      <c r="L9" s="2">
        <f>IF('Race 1'!B9="","",IF(F9="","DNC",IF(I9="","DNF",I9*3600+J9*60+K9-(F9*3600+G9*60+H9))))</f>
        <v>3874</v>
      </c>
      <c r="M9" s="20">
        <f>IF('Race 1'!B9="","",IF(F9="","DNC",IF(I9="","DNF",E9*$J$4)))</f>
        <v>504</v>
      </c>
      <c r="N9" s="20">
        <f>IF('Race 1'!B9="","",IF(F9="","DNC",IF(I9="","DNF",L9-M9)))</f>
        <v>3370</v>
      </c>
      <c r="O9" s="2">
        <f>IF('Race 1'!$B9&lt;&gt;0,IF($N9="DNC",(COUNTA('Race 1'!$B$9:$B$20)+1),IF($N9="DNF",(COUNTA($F$9:$F$20)+1),RANK($N9,$N$9:$N$20,1))),"")</f>
        <v>1</v>
      </c>
      <c r="P9" s="2">
        <f>IF('Race 1'!$B9&lt;&gt;0,IF($N9="DNC",COUNTA('Race 1'!$B$9:$B$44)+1,IF($N9="DNF",COUNTA($F$9:$F$44)+1,RANK($N9,$N$9:$N$44,1))),"")</f>
        <v>1</v>
      </c>
    </row>
    <row r="10" spans="1:16" ht="12.75">
      <c r="A10" s="2">
        <f>IF('Race 1'!A10&lt;&gt;0,'Race 1'!A10,"")</f>
        <v>1</v>
      </c>
      <c r="B10" s="1" t="str">
        <f>IF('Race 1'!B10&lt;&gt;0,'Race 1'!B10,"")</f>
        <v>the Boss</v>
      </c>
      <c r="C10" s="1" t="str">
        <f>IF('Race 1'!C10&lt;&gt;0,'Race 1'!C10,"")</f>
        <v>Chad Stenwick</v>
      </c>
      <c r="D10" s="1" t="str">
        <f>IF('Race 1'!D10&lt;&gt;0,'Race 1'!D10,"")</f>
        <v>J35</v>
      </c>
      <c r="E10" s="1">
        <f>IF('Race 1'!E10&lt;&gt;0,'Race 1'!E10,"")</f>
        <v>72</v>
      </c>
      <c r="F10" s="17"/>
      <c r="G10" s="18"/>
      <c r="H10" s="19"/>
      <c r="I10" s="18"/>
      <c r="J10" s="18"/>
      <c r="K10" s="19"/>
      <c r="L10" s="2" t="str">
        <f>IF('Race 1'!B10="","",IF(F10="","DNC",IF(I10="","DNF",I10*3600+J10*60+K10-(F10*3600+G10*60+H10))))</f>
        <v>DNC</v>
      </c>
      <c r="M10" s="20" t="str">
        <f>IF('Race 1'!B10="","",IF(F10="","DNC",IF(I10="","DNF",E10*$J$4)))</f>
        <v>DNC</v>
      </c>
      <c r="N10" s="20" t="str">
        <f>IF('Race 1'!B10="","",IF(F10="","DNC",IF(I10="","DNF",L10-M10)))</f>
        <v>DNC</v>
      </c>
      <c r="O10" s="2">
        <f>IF('Race 1'!$B10&lt;&gt;0,IF($N10="DNC",(COUNTA('Race 1'!$B$9:$B$20)+1),IF($N10="DNF",(COUNTA($F$9:$F$20)+1),RANK($N10,$N$9:$N$20,1))),"")</f>
        <v>5</v>
      </c>
      <c r="P10" s="2">
        <f>IF('Race 1'!$B10&lt;&gt;0,IF($N10="DNC",COUNTA('Race 1'!$B$9:$B$44)+1,IF($N10="DNF",COUNTA($F$9:$F$44)+1,RANK($N10,$N$9:$N$44,1))),"")</f>
        <v>13</v>
      </c>
    </row>
    <row r="11" spans="1:16" ht="12.75">
      <c r="A11" s="2">
        <f>IF('Race 1'!A11&lt;&gt;0,'Race 1'!A11,"")</f>
        <v>1</v>
      </c>
      <c r="B11" s="1" t="str">
        <f>IF('Race 1'!B11&lt;&gt;0,'Race 1'!B11,"")</f>
        <v>Tantalus</v>
      </c>
      <c r="C11" s="1" t="str">
        <f>IF('Race 1'!C11&lt;&gt;0,'Race 1'!C11,"")</f>
        <v>Ole Hovland</v>
      </c>
      <c r="D11" s="1" t="str">
        <f>IF('Race 1'!D11&lt;&gt;0,'Race 1'!D11,"")</f>
        <v>Express 37-2</v>
      </c>
      <c r="E11" s="1">
        <f>IF('Race 1'!E11&lt;&gt;0,'Race 1'!E11,"")</f>
        <v>75</v>
      </c>
      <c r="F11" s="17">
        <v>6</v>
      </c>
      <c r="G11" s="18">
        <v>0</v>
      </c>
      <c r="H11" s="19">
        <v>0</v>
      </c>
      <c r="I11" s="18">
        <v>7</v>
      </c>
      <c r="J11" s="18">
        <v>4</v>
      </c>
      <c r="K11" s="19">
        <v>6</v>
      </c>
      <c r="L11" s="2">
        <f>IF('Race 1'!B11="","",IF(F11="","DNC",IF(I11="","DNF",I11*3600+J11*60+K11-(F11*3600+G11*60+H11))))</f>
        <v>3846</v>
      </c>
      <c r="M11" s="20">
        <f>IF('Race 1'!B11="","",IF(F11="","DNC",IF(I11="","DNF",E11*$J$4)))</f>
        <v>360</v>
      </c>
      <c r="N11" s="20">
        <f>IF('Race 1'!B11="","",IF(F11="","DNC",IF(I11="","DNF",L11-M11)))</f>
        <v>3486</v>
      </c>
      <c r="O11" s="2">
        <f>IF('Race 1'!$B11&lt;&gt;0,IF($N11="DNC",(COUNTA('Race 1'!$B$9:$B$20)+1),IF($N11="DNF",(COUNTA($F$9:$F$20)+1),RANK($N11,$N$9:$N$20,1))),"")</f>
        <v>2</v>
      </c>
      <c r="P11" s="2">
        <f>IF('Race 1'!$B11&lt;&gt;0,IF($N11="DNC",COUNTA('Race 1'!$B$9:$B$44)+1,IF($N11="DNF",COUNTA($F$9:$F$44)+1,RANK($N11,$N$9:$N$44,1))),"")</f>
        <v>3</v>
      </c>
    </row>
    <row r="12" spans="1:16" ht="12.75">
      <c r="A12" s="2">
        <f>IF('Race 1'!A12&lt;&gt;0,'Race 1'!A12,"")</f>
        <v>1</v>
      </c>
      <c r="B12" s="1" t="str">
        <f>IF('Race 1'!B12&lt;&gt;0,'Race 1'!B12,"")</f>
        <v>Novia</v>
      </c>
      <c r="C12" s="1" t="str">
        <f>IF('Race 1'!C12&lt;&gt;0,'Race 1'!C12,"")</f>
        <v>Perry</v>
      </c>
      <c r="D12" s="1" t="str">
        <f>IF('Race 1'!D12&lt;&gt;0,'Race 1'!D12,"")</f>
        <v>Beneteau 42</v>
      </c>
      <c r="E12" s="1">
        <f>IF('Race 1'!E12&lt;&gt;0,'Race 1'!E12,"")</f>
        <v>75</v>
      </c>
      <c r="F12" s="17"/>
      <c r="G12" s="18"/>
      <c r="H12" s="19"/>
      <c r="I12" s="18"/>
      <c r="J12" s="18"/>
      <c r="K12" s="19"/>
      <c r="L12" s="2" t="str">
        <f>IF('Race 1'!B12="","",IF(F12="","DNC",IF(I12="","DNF",I12*3600+J12*60+K12-(F12*3600+G12*60+H12))))</f>
        <v>DNC</v>
      </c>
      <c r="M12" s="20" t="str">
        <f>IF('Race 1'!B12="","",IF(F12="","DNC",IF(I12="","DNF",E12*$J$4)))</f>
        <v>DNC</v>
      </c>
      <c r="N12" s="20" t="str">
        <f>IF('Race 1'!B12="","",IF(F12="","DNC",IF(I12="","DNF",L12-M12)))</f>
        <v>DNC</v>
      </c>
      <c r="O12" s="2">
        <f>IF('Race 1'!$B12&lt;&gt;0,IF($N12="DNC",(COUNTA('Race 1'!$B$9:$B$20)+1),IF($N12="DNF",(COUNTA($F$9:$F$20)+1),RANK($N12,$N$9:$N$20,1))),"")</f>
        <v>5</v>
      </c>
      <c r="P12" s="2">
        <f>IF('Race 1'!$B12&lt;&gt;0,IF($N12="DNC",COUNTA('Race 1'!$B$9:$B$44)+1,IF($N12="DNF",COUNTA($F$9:$F$44)+1,RANK($N12,$N$9:$N$44,1))),"")</f>
        <v>13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3">
        <f>IF('Race 1'!B20&lt;&gt;0,'Race 1'!B20,"")</f>
      </c>
      <c r="C20" s="33">
        <f>IF('Race 1'!C20&lt;&gt;0,'Race 1'!C20,"")</f>
      </c>
      <c r="D20" s="33">
        <f>IF('Race 1'!D20&lt;&gt;0,'Race 1'!D20,"")</f>
      </c>
      <c r="E20" s="34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Castaway</v>
      </c>
      <c r="C21" s="1" t="str">
        <f>IF('Race 1'!C21&lt;&gt;0,'Race 1'!C21,"")</f>
        <v>Kelly Foust</v>
      </c>
      <c r="D21" s="1" t="str">
        <f>IF('Race 1'!D21&lt;&gt;0,'Race 1'!D21,"")</f>
        <v>Catalina 30</v>
      </c>
      <c r="E21" s="1">
        <f>IF('Race 1'!E21&lt;&gt;0,'Race 1'!E21,"")</f>
        <v>204</v>
      </c>
      <c r="F21" s="17">
        <v>6</v>
      </c>
      <c r="G21" s="18">
        <v>0</v>
      </c>
      <c r="H21" s="19">
        <v>0</v>
      </c>
      <c r="I21" s="18">
        <v>7</v>
      </c>
      <c r="J21" s="18">
        <v>22</v>
      </c>
      <c r="K21" s="19">
        <v>53</v>
      </c>
      <c r="L21" s="2">
        <f>IF('Race 1'!B21="","",IF(F21="","DNC",IF(I21="","DNF",I21*3600+J21*60+K21-(F21*3600+G21*60+H21))))</f>
        <v>4973</v>
      </c>
      <c r="M21" s="20">
        <f>IF('Race 1'!B21="","",IF(F21="","DNC",IF(I21="","DNF",E21*$J$4)))</f>
        <v>979.1999999999999</v>
      </c>
      <c r="N21" s="20">
        <f>IF('Race 1'!B21="","",IF(F21="","DNC",IF(I21="","DNF",L21-M21)))</f>
        <v>3993.8</v>
      </c>
      <c r="O21" s="2">
        <f>IF('Race 1'!$B21&lt;&gt;0,IF($N21="DNC",(COUNTA('Race 1'!$B$21:$B$32)+1),IF($N21="DNF",(COUNTA($F$21:$F$32)+1),RANK($N21,$N$21:$N$32,1))),"")</f>
        <v>2</v>
      </c>
      <c r="P21" s="2">
        <f>IF('Race 1'!$B21&lt;&gt;0,IF($N21="DNC",COUNTA('Race 1'!$B$9:$B$44)+1,IF($N21="DNF",COUNTA($F$9:$F$44)+1,RANK($N21,$N$9:$N$44,1))),"")</f>
        <v>4</v>
      </c>
    </row>
    <row r="22" spans="1:16" ht="12.75">
      <c r="A22" s="2">
        <f>IF('Race 1'!A22&lt;&gt;0,'Race 1'!A22,"")</f>
        <v>2</v>
      </c>
      <c r="B22" s="1" t="str">
        <f>IF('Race 1'!B22&lt;&gt;0,'Race 1'!B22,"")</f>
        <v>Insatiable</v>
      </c>
      <c r="C22" s="1" t="str">
        <f>IF('Race 1'!C22&lt;&gt;0,'Race 1'!C22,"")</f>
        <v>Steve Gordon</v>
      </c>
      <c r="D22" s="1" t="str">
        <f>IF('Race 1'!D22&lt;&gt;0,'Race 1'!D22,"")</f>
        <v>T-Bird</v>
      </c>
      <c r="E22" s="1">
        <f>IF('Race 1'!E22&lt;&gt;0,'Race 1'!E22,"")</f>
        <v>201</v>
      </c>
      <c r="F22" s="17">
        <v>6</v>
      </c>
      <c r="G22" s="18">
        <v>0</v>
      </c>
      <c r="H22" s="19">
        <v>0</v>
      </c>
      <c r="I22" s="18">
        <v>7</v>
      </c>
      <c r="J22" s="18">
        <v>12</v>
      </c>
      <c r="K22" s="19">
        <v>24</v>
      </c>
      <c r="L22" s="2">
        <f>IF('Race 1'!B22="","",IF(F22="","DNC",IF(I22="","DNF",I22*3600+J22*60+K22-(F22*3600+G22*60+H22))))</f>
        <v>4344</v>
      </c>
      <c r="M22" s="20">
        <f>IF('Race 1'!B22="","",IF(F22="","DNC",IF(I22="","DNF",E22*$J$4)))</f>
        <v>964.8</v>
      </c>
      <c r="N22" s="20">
        <f>IF('Race 1'!B22="","",IF(F22="","DNC",IF(I22="","DNF",L22-M22)))</f>
        <v>3379.2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2</v>
      </c>
    </row>
    <row r="23" spans="1:16" ht="12.75">
      <c r="A23" s="2">
        <f>IF('Race 1'!A23&lt;&gt;0,'Race 1'!A23,"")</f>
        <v>2</v>
      </c>
      <c r="B23" s="1" t="str">
        <f>IF('Race 1'!B23&lt;&gt;0,'Race 1'!B23,"")</f>
        <v>Aquila</v>
      </c>
      <c r="C23" s="1" t="str">
        <f>IF('Race 1'!C23&lt;&gt;0,'Race 1'!C23,"")</f>
        <v>Bill Powell</v>
      </c>
      <c r="D23" s="1" t="str">
        <f>IF('Race 1'!D23&lt;&gt;0,'Race 1'!D23,"")</f>
        <v>Beneteau 30E</v>
      </c>
      <c r="E23" s="1">
        <f>IF('Race 1'!E23&lt;&gt;0,'Race 1'!E23,"")</f>
        <v>156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5</v>
      </c>
      <c r="P23" s="2">
        <f>IF('Race 1'!$B23&lt;&gt;0,IF($N23="DNC",COUNTA('Race 1'!$B$9:$B$44)+1,IF($N23="DNF",COUNTA($F$9:$F$44)+1,RANK($N23,$N$9:$N$44,1))),"")</f>
        <v>13</v>
      </c>
    </row>
    <row r="24" spans="1:16" ht="12.75">
      <c r="A24" s="2">
        <f>IF('Race 1'!A24&lt;&gt;0,'Race 1'!A24,"")</f>
        <v>2</v>
      </c>
      <c r="B24" s="1" t="str">
        <f>IF('Race 1'!B24&lt;&gt;0,'Race 1'!B24,"")</f>
        <v>Yeah Dogg</v>
      </c>
      <c r="C24" s="1" t="str">
        <f>IF('Race 1'!C24&lt;&gt;0,'Race 1'!C24,"")</f>
        <v>Cardenas</v>
      </c>
      <c r="D24" s="1" t="str">
        <f>IF('Race 1'!D24&lt;&gt;0,'Race 1'!D24,"")</f>
        <v>Olson 25</v>
      </c>
      <c r="E24" s="1">
        <f>IF('Race 1'!E24&lt;&gt;0,'Race 1'!E24,"")</f>
        <v>175</v>
      </c>
      <c r="F24" s="17"/>
      <c r="G24" s="18"/>
      <c r="H24" s="18"/>
      <c r="I24" s="17"/>
      <c r="J24" s="18"/>
      <c r="K24" s="18"/>
      <c r="L24" s="4" t="str">
        <f>IF('Race 1'!B24="","",IF(F24="","DNC",IF(I24="","DNF",I24*3600+J24*60+K24-(F24*3600+G24*60+H24))))</f>
        <v>DNC</v>
      </c>
      <c r="M24" s="20" t="str">
        <f>IF('Race 1'!B24="","",IF(F24="","DNC",IF(I24="","DNF",E24*$J$4)))</f>
        <v>DNC</v>
      </c>
      <c r="N24" s="20" t="str">
        <f>IF('Race 1'!B24="","",IF(F24="","DNC",IF(I24="","DNF",L24-M24)))</f>
        <v>DNC</v>
      </c>
      <c r="O24" s="2">
        <f>IF('Race 1'!$B24&lt;&gt;0,IF($N24="DNC",(COUNTA('Race 1'!$B$21:$B$32)+1),IF($N24="DNF",(COUNTA($F$21:$F$32)+1),RANK($N24,$N$21:$N$32,1))),"")</f>
        <v>5</v>
      </c>
      <c r="P24" s="2">
        <f>IF('Race 1'!$B24&lt;&gt;0,IF($N24="DNC",COUNTA('Race 1'!$B$9:$B$44)+1,IF($N24="DNF",COUNTA($F$9:$F$44)+1,RANK($N24,$N$9:$N$44,1))),"")</f>
        <v>13</v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5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5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5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5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5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3">
        <f>IF('Race 1'!B32&lt;&gt;0,'Race 1'!B32,"")</f>
      </c>
      <c r="C32" s="33">
        <f>IF('Race 1'!C32&lt;&gt;0,'Race 1'!C32,"")</f>
      </c>
      <c r="D32" s="33">
        <f>IF('Race 1'!D32&lt;&gt;0,'Race 1'!D32,"")</f>
      </c>
      <c r="E32" s="34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Amazing Grace</v>
      </c>
      <c r="C33" s="1" t="str">
        <f>IF('Race 1'!C33&lt;&gt;0,'Race 1'!C33,"")</f>
        <v>Joe Downing</v>
      </c>
      <c r="D33" s="1" t="str">
        <f>IF('Race 1'!D33&lt;&gt;0,'Race 1'!D33,"")</f>
        <v>Catalina 250</v>
      </c>
      <c r="E33" s="1">
        <f>IF('Race 1'!E33&lt;&gt;0,'Race 1'!E33,"")</f>
        <v>240</v>
      </c>
      <c r="F33" s="17">
        <v>6</v>
      </c>
      <c r="G33" s="18">
        <v>0</v>
      </c>
      <c r="H33" s="19">
        <v>0</v>
      </c>
      <c r="I33" s="18"/>
      <c r="J33" s="18"/>
      <c r="K33" s="19"/>
      <c r="L33" s="2" t="str">
        <f>IF('Race 1'!B33="","",IF(F33="","DNC",IF(I33="","DNF",I33*3600+J33*60+K33-(F33*3600+G33*60+H33))))</f>
        <v>DNF</v>
      </c>
      <c r="M33" s="20" t="str">
        <f>IF('Race 1'!B33="","",IF(F33="","DNC",IF(I33="","DNF",E33*$J$4)))</f>
        <v>DNF</v>
      </c>
      <c r="N33" s="20" t="str">
        <f>IF('Race 1'!B33="","",IF(F33="","DNC",IF(I33="","DNF",L33-M33)))</f>
        <v>DNF</v>
      </c>
      <c r="O33" s="2">
        <f>IF('Race 1'!$B33&lt;&gt;0,IF($N33="DNC",(COUNTA('Race 1'!$B$33:$B$44)+1),IF($N33="DNF",(COUNTA($F$33:$F$44)+1),RANK($N33,$N$33:$N$44,1))),"")</f>
        <v>4</v>
      </c>
      <c r="P33" s="2">
        <f>IF('Race 1'!$B33&lt;&gt;0,IF($N33="DNC",COUNTA('Race 1'!$B$9:$B$44)+1,IF($N33="DNF",COUNTA($F$9:$F$44)+1,RANK($N33,$N$9:$N$44,1))),"")</f>
        <v>8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Patrick Gehring</v>
      </c>
      <c r="D34" s="1" t="str">
        <f>IF('Race 1'!D34&lt;&gt;0,'Race 1'!D34,"")</f>
        <v>Benteau 50</v>
      </c>
      <c r="E34" s="1">
        <f>IF('Race 1'!E34&lt;&gt;0,'Race 1'!E34,"")</f>
        <v>93</v>
      </c>
      <c r="F34" s="17">
        <v>6</v>
      </c>
      <c r="G34" s="18">
        <v>0</v>
      </c>
      <c r="H34" s="19">
        <v>0</v>
      </c>
      <c r="I34" s="18">
        <v>7</v>
      </c>
      <c r="J34" s="18">
        <v>21</v>
      </c>
      <c r="K34" s="19">
        <v>43</v>
      </c>
      <c r="L34" s="2">
        <f>IF('Race 1'!B34="","",IF(F34="","DNC",IF(I34="","DNF",I34*3600+J34*60+K34-(F34*3600+G34*60+H34))))</f>
        <v>4903</v>
      </c>
      <c r="M34" s="20">
        <f>IF('Race 1'!B34="","",IF(F34="","DNC",IF(I34="","DNF",E34*$J$4)))</f>
        <v>446.4</v>
      </c>
      <c r="N34" s="20">
        <f>IF('Race 1'!B34="","",IF(F34="","DNC",IF(I34="","DNF",L34-M34)))</f>
        <v>4456.6</v>
      </c>
      <c r="O34" s="2">
        <f>IF('Race 1'!$B34&lt;&gt;0,IF($N34="DNC",(COUNTA('Race 1'!$B$33:$B$44)+1),IF($N34="DNF",(COUNTA($F$33:$F$44)+1),RANK($N34,$N$33:$N$44,1))),"")</f>
        <v>1</v>
      </c>
      <c r="P34" s="2">
        <f>IF('Race 1'!$B34&lt;&gt;0,IF($N34="DNC",COUNTA('Race 1'!$B$9:$B$44)+1,IF($N34="DNF",COUNTA($F$9:$F$44)+1,RANK($N34,$N$9:$N$44,1))),"")</f>
        <v>5</v>
      </c>
    </row>
    <row r="35" spans="1:16" ht="12.75">
      <c r="A35" s="2">
        <f>IF('Race 1'!A35&lt;&gt;0,'Race 1'!A35,"")</f>
        <v>3</v>
      </c>
      <c r="B35" s="1" t="str">
        <f>IF('Race 1'!B35&lt;&gt;0,'Race 1'!B35,"")</f>
        <v>Annica</v>
      </c>
      <c r="C35" s="1" t="str">
        <f>IF('Race 1'!C35&lt;&gt;0,'Race 1'!C35,"")</f>
        <v>Richard Kerby</v>
      </c>
      <c r="D35" s="1" t="str">
        <f>IF('Race 1'!D35&lt;&gt;0,'Race 1'!D35,"")</f>
        <v>Catalina 30</v>
      </c>
      <c r="E35" s="1">
        <f>IF('Race 1'!E35&lt;&gt;0,'Race 1'!E35,"")</f>
        <v>228</v>
      </c>
      <c r="F35" s="17"/>
      <c r="G35" s="18"/>
      <c r="H35" s="19"/>
      <c r="I35" s="18"/>
      <c r="J35" s="18"/>
      <c r="K35" s="19"/>
      <c r="L35" s="2" t="str">
        <f>IF('Race 1'!B35="","",IF(F35="","DNC",IF(I35="","DNF",I35*3600+J35*60+K35-(F35*3600+G35*60+H35))))</f>
        <v>DNC</v>
      </c>
      <c r="M35" s="20" t="str">
        <f>IF('Race 1'!B35="","",IF(F35="","DNC",IF(I35="","DNF",E35*$J$4)))</f>
        <v>DNC</v>
      </c>
      <c r="N35" s="20" t="str">
        <f>IF('Race 1'!B35="","",IF(F35="","DNC",IF(I35="","DNF",L35-M35)))</f>
        <v>DNC</v>
      </c>
      <c r="O35" s="2">
        <f>IF('Race 1'!$B35&lt;&gt;0,IF($N35="DNC",(COUNTA('Race 1'!$B$33:$B$44)+1),IF($N35="DNF",(COUNTA($F$33:$F$44)+1),RANK($N35,$N$33:$N$44,1))),"")</f>
        <v>5</v>
      </c>
      <c r="P35" s="2">
        <f>IF('Race 1'!$B35&lt;&gt;0,IF($N35="DNC",COUNTA('Race 1'!$B$9:$B$44)+1,IF($N35="DNF",COUNTA($F$9:$F$44)+1,RANK($N35,$N$9:$N$44,1))),"")</f>
        <v>13</v>
      </c>
    </row>
    <row r="36" spans="1:16" ht="12.75">
      <c r="A36" s="2">
        <f>IF('Race 1'!A36&lt;&gt;0,'Race 1'!A36,"")</f>
        <v>3</v>
      </c>
      <c r="B36" s="1" t="str">
        <f>IF('Race 1'!B36&lt;&gt;0,'Race 1'!B36,"")</f>
        <v>John Marie</v>
      </c>
      <c r="C36" s="1" t="str">
        <f>IF('Race 1'!C36&lt;&gt;0,'Race 1'!C36,"")</f>
        <v>Ralph Flick</v>
      </c>
      <c r="D36" s="1" t="str">
        <f>IF('Race 1'!D36&lt;&gt;0,'Race 1'!D36,"")</f>
        <v>Catalina 22</v>
      </c>
      <c r="E36" s="1">
        <f>IF('Race 1'!E36&lt;&gt;0,'Race 1'!E36,"")</f>
        <v>275</v>
      </c>
      <c r="F36" s="17">
        <v>6</v>
      </c>
      <c r="G36" s="18">
        <v>0</v>
      </c>
      <c r="H36" s="19">
        <v>0</v>
      </c>
      <c r="I36" s="18">
        <v>7</v>
      </c>
      <c r="J36" s="18">
        <v>55</v>
      </c>
      <c r="K36" s="19">
        <v>5</v>
      </c>
      <c r="L36" s="2">
        <f>IF('Race 1'!B36="","",IF(F36="","DNC",IF(I36="","DNF",I36*3600+J36*60+K36-(F36*3600+G36*60+H36))))</f>
        <v>6905</v>
      </c>
      <c r="M36" s="20">
        <f>IF('Race 1'!B36="","",IF(F36="","DNC",IF(I36="","DNF",E36*$J$4)))</f>
        <v>1320</v>
      </c>
      <c r="N36" s="20">
        <f>IF('Race 1'!B36="","",IF(F36="","DNC",IF(I36="","DNF",L36-M36)))</f>
        <v>5585</v>
      </c>
      <c r="O36" s="2">
        <f>IF('Race 1'!$B36&lt;&gt;0,IF($N36="DNC",(COUNTA('Race 1'!$B$33:$B$44)+1),IF($N36="DNF",(COUNTA($F$33:$F$44)+1),RANK($N36,$N$33:$N$44,1))),"")</f>
        <v>2</v>
      </c>
      <c r="P36" s="2">
        <f>IF('Race 1'!$B36&lt;&gt;0,IF($N36="DNC",COUNTA('Race 1'!$B$9:$B$44)+1,IF($N36="DNF",COUNTA($F$9:$F$44)+1,RANK($N36,$N$9:$N$44,1))),"")</f>
        <v>6</v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3">
      <selection activeCell="A3" sqref="A3:P3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 t="str">
        <f>'Race 1'!A2</f>
        <v>Summer Friday Series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2">
        <v>44372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3"/>
      <c r="B4" s="16"/>
      <c r="C4" s="16"/>
      <c r="D4" s="16"/>
      <c r="E4" s="53">
        <v>6</v>
      </c>
      <c r="F4" s="53"/>
      <c r="G4" s="54" t="s">
        <v>1</v>
      </c>
      <c r="H4" s="54"/>
      <c r="I4" s="54"/>
      <c r="J4" s="3">
        <v>4.8</v>
      </c>
      <c r="K4" s="3" t="s">
        <v>2</v>
      </c>
      <c r="L4" s="3"/>
      <c r="M4" s="3"/>
      <c r="N4" s="3"/>
      <c r="O4" s="3"/>
      <c r="P4" s="3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Seibert</v>
      </c>
      <c r="D9" s="1" t="str">
        <f>IF('Race 1'!D9&lt;&gt;0,'Race 1'!D9,"")</f>
        <v>Hanse 411</v>
      </c>
      <c r="E9" s="1">
        <f>IF('Race 1'!E9&lt;&gt;0,'Race 1'!E9,"")</f>
        <v>105</v>
      </c>
      <c r="F9" s="17">
        <v>6</v>
      </c>
      <c r="G9" s="18">
        <v>0</v>
      </c>
      <c r="H9" s="19">
        <v>0</v>
      </c>
      <c r="I9" s="18">
        <v>7</v>
      </c>
      <c r="J9" s="18">
        <v>44</v>
      </c>
      <c r="K9" s="19">
        <v>44</v>
      </c>
      <c r="L9" s="2">
        <f>IF('Race 1'!B9="","",IF(F9="","DNC",IF(I9="","DNF",I9*3600+J9*60+K9-(F9*3600+G9*60+H9))))</f>
        <v>6284</v>
      </c>
      <c r="M9" s="20">
        <f>IF('Race 1'!B9="","",IF(F9="","DNC",IF(I9="","DNF",E9*$J$4)))</f>
        <v>504</v>
      </c>
      <c r="N9" s="20">
        <f>IF('Race 1'!B9="","",IF(F9="","DNC",IF(I9="","DNF",L9-M9)))</f>
        <v>5780</v>
      </c>
      <c r="O9" s="2">
        <f>IF('Race 1'!$B9&lt;&gt;0,IF($N9="DNC",(COUNTA('Race 1'!$B$9:$B$20)+1),IF($N9="DNF",(COUNTA($F$9:$F$20)+1),RANK($N9,$N$9:$N$20,1))),"")</f>
        <v>2</v>
      </c>
      <c r="P9" s="2">
        <f>IF('Race 1'!$B9&lt;&gt;0,IF($N9="DNC",COUNTA('Race 1'!$B$9:$B$44)+1,IF($N9="DNF",COUNTA($F$9:$F$44)+1,RANK($N9,$N$9:$N$44,1))),"")</f>
        <v>4</v>
      </c>
    </row>
    <row r="10" spans="1:16" ht="12.75">
      <c r="A10" s="2">
        <f>IF('Race 1'!A10&lt;&gt;0,'Race 1'!A10,"")</f>
        <v>1</v>
      </c>
      <c r="B10" s="1" t="str">
        <f>IF('Race 1'!B10&lt;&gt;0,'Race 1'!B10,"")</f>
        <v>the Boss</v>
      </c>
      <c r="C10" s="1" t="str">
        <f>IF('Race 1'!C10&lt;&gt;0,'Race 1'!C10,"")</f>
        <v>Chad Stenwick</v>
      </c>
      <c r="D10" s="1" t="str">
        <f>IF('Race 1'!D10&lt;&gt;0,'Race 1'!D10,"")</f>
        <v>J35</v>
      </c>
      <c r="E10" s="1">
        <f>IF('Race 1'!E10&lt;&gt;0,'Race 1'!E10,"")</f>
        <v>72</v>
      </c>
      <c r="F10" s="17"/>
      <c r="G10" s="18"/>
      <c r="H10" s="19"/>
      <c r="I10" s="18"/>
      <c r="J10" s="18"/>
      <c r="K10" s="19"/>
      <c r="L10" s="2" t="str">
        <f>IF('Race 1'!B10="","",IF(F10="","DNC",IF(I10="","DNF",I10*3600+J10*60+K10-(F10*3600+G10*60+H10))))</f>
        <v>DNC</v>
      </c>
      <c r="M10" s="20" t="str">
        <f>IF('Race 1'!B10="","",IF(F10="","DNC",IF(I10="","DNF",E10*$J$4)))</f>
        <v>DNC</v>
      </c>
      <c r="N10" s="20" t="str">
        <f>IF('Race 1'!B10="","",IF(F10="","DNC",IF(I10="","DNF",L10-M10)))</f>
        <v>DNC</v>
      </c>
      <c r="O10" s="2">
        <f>IF('Race 1'!$B10&lt;&gt;0,IF($N10="DNC",(COUNTA('Race 1'!$B$9:$B$20)+1),IF($N10="DNF",(COUNTA($F$9:$F$20)+1),RANK($N10,$N$9:$N$20,1))),"")</f>
        <v>5</v>
      </c>
      <c r="P10" s="2">
        <f>IF('Race 1'!$B10&lt;&gt;0,IF($N10="DNC",COUNTA('Race 1'!$B$9:$B$44)+1,IF($N10="DNF",COUNTA($F$9:$F$44)+1,RANK($N10,$N$9:$N$44,1))),"")</f>
        <v>13</v>
      </c>
    </row>
    <row r="11" spans="1:16" ht="12.75">
      <c r="A11" s="2">
        <f>IF('Race 1'!A11&lt;&gt;0,'Race 1'!A11,"")</f>
        <v>1</v>
      </c>
      <c r="B11" s="1" t="str">
        <f>IF('Race 1'!B11&lt;&gt;0,'Race 1'!B11,"")</f>
        <v>Tantalus</v>
      </c>
      <c r="C11" s="1" t="str">
        <f>IF('Race 1'!C11&lt;&gt;0,'Race 1'!C11,"")</f>
        <v>Ole Hovland</v>
      </c>
      <c r="D11" s="1" t="str">
        <f>IF('Race 1'!D11&lt;&gt;0,'Race 1'!D11,"")</f>
        <v>Express 37-2</v>
      </c>
      <c r="E11" s="1">
        <f>IF('Race 1'!E11&lt;&gt;0,'Race 1'!E11,"")</f>
        <v>75</v>
      </c>
      <c r="F11" s="17">
        <v>6</v>
      </c>
      <c r="G11" s="18">
        <v>0</v>
      </c>
      <c r="H11" s="19">
        <v>0</v>
      </c>
      <c r="I11" s="18">
        <v>7</v>
      </c>
      <c r="J11" s="18">
        <v>29</v>
      </c>
      <c r="K11" s="19">
        <v>55</v>
      </c>
      <c r="L11" s="2">
        <f>IF('Race 1'!B11="","",IF(F11="","DNC",IF(I11="","DNF",I11*3600+J11*60+K11-(F11*3600+G11*60+H11))))</f>
        <v>5395</v>
      </c>
      <c r="M11" s="20">
        <f>IF('Race 1'!B11="","",IF(F11="","DNC",IF(I11="","DNF",E11*$J$4)))</f>
        <v>360</v>
      </c>
      <c r="N11" s="20">
        <f>IF('Race 1'!B11="","",IF(F11="","DNC",IF(I11="","DNF",L11-M11)))</f>
        <v>5035</v>
      </c>
      <c r="O11" s="2">
        <f>IF('Race 1'!$B11&lt;&gt;0,IF($N11="DNC",(COUNTA('Race 1'!$B$9:$B$20)+1),IF($N11="DNF",(COUNTA($F$9:$F$20)+1),RANK($N11,$N$9:$N$20,1))),"")</f>
        <v>1</v>
      </c>
      <c r="P11" s="2">
        <f>IF('Race 1'!$B11&lt;&gt;0,IF($N11="DNC",COUNTA('Race 1'!$B$9:$B$44)+1,IF($N11="DNF",COUNTA($F$9:$F$44)+1,RANK($N11,$N$9:$N$44,1))),"")</f>
        <v>1</v>
      </c>
    </row>
    <row r="12" spans="1:16" ht="12.75">
      <c r="A12" s="2">
        <f>IF('Race 1'!A12&lt;&gt;0,'Race 1'!A12,"")</f>
        <v>1</v>
      </c>
      <c r="B12" s="1" t="str">
        <f>IF('Race 1'!B12&lt;&gt;0,'Race 1'!B12,"")</f>
        <v>Novia</v>
      </c>
      <c r="C12" s="1" t="str">
        <f>IF('Race 1'!C12&lt;&gt;0,'Race 1'!C12,"")</f>
        <v>Perry</v>
      </c>
      <c r="D12" s="1" t="str">
        <f>IF('Race 1'!D12&lt;&gt;0,'Race 1'!D12,"")</f>
        <v>Beneteau 42</v>
      </c>
      <c r="E12" s="1">
        <f>IF('Race 1'!E12&lt;&gt;0,'Race 1'!E12,"")</f>
        <v>75</v>
      </c>
      <c r="F12" s="17"/>
      <c r="G12" s="18"/>
      <c r="H12" s="19"/>
      <c r="I12" s="18"/>
      <c r="J12" s="18"/>
      <c r="K12" s="19"/>
      <c r="L12" s="2" t="str">
        <f>IF('Race 1'!B12="","",IF(F12="","DNC",IF(I12="","DNF",I12*3600+J12*60+K12-(F12*3600+G12*60+H12))))</f>
        <v>DNC</v>
      </c>
      <c r="M12" s="20" t="str">
        <f>IF('Race 1'!B12="","",IF(F12="","DNC",IF(I12="","DNF",E12*$J$4)))</f>
        <v>DNC</v>
      </c>
      <c r="N12" s="20" t="str">
        <f>IF('Race 1'!B12="","",IF(F12="","DNC",IF(I12="","DNF",L12-M12)))</f>
        <v>DNC</v>
      </c>
      <c r="O12" s="2">
        <f>IF('Race 1'!$B12&lt;&gt;0,IF($N12="DNC",(COUNTA('Race 1'!$B$9:$B$20)+1),IF($N12="DNF",(COUNTA($F$9:$F$20)+1),RANK($N12,$N$9:$N$20,1))),"")</f>
        <v>5</v>
      </c>
      <c r="P12" s="2">
        <f>IF('Race 1'!$B12&lt;&gt;0,IF($N12="DNC",COUNTA('Race 1'!$B$9:$B$44)+1,IF($N12="DNF",COUNTA($F$9:$F$44)+1,RANK($N12,$N$9:$N$44,1))),"")</f>
        <v>13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3">
        <f>IF('Race 1'!B20&lt;&gt;0,'Race 1'!B20,"")</f>
      </c>
      <c r="C20" s="33">
        <f>IF('Race 1'!C20&lt;&gt;0,'Race 1'!C20,"")</f>
      </c>
      <c r="D20" s="33">
        <f>IF('Race 1'!D20&lt;&gt;0,'Race 1'!D20,"")</f>
      </c>
      <c r="E20" s="34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Castaway</v>
      </c>
      <c r="C21" s="1" t="str">
        <f>IF('Race 1'!C21&lt;&gt;0,'Race 1'!C21,"")</f>
        <v>Kelly Foust</v>
      </c>
      <c r="D21" s="1" t="str">
        <f>IF('Race 1'!D21&lt;&gt;0,'Race 1'!D21,"")</f>
        <v>Catalina 30</v>
      </c>
      <c r="E21" s="1">
        <f>IF('Race 1'!E21&lt;&gt;0,'Race 1'!E21,"")</f>
        <v>204</v>
      </c>
      <c r="F21" s="17">
        <v>6</v>
      </c>
      <c r="G21" s="18">
        <v>0</v>
      </c>
      <c r="H21" s="19">
        <v>0</v>
      </c>
      <c r="I21" s="18">
        <v>7</v>
      </c>
      <c r="J21" s="18">
        <v>52</v>
      </c>
      <c r="K21" s="19">
        <v>29</v>
      </c>
      <c r="L21" s="2">
        <f>IF('Race 1'!B21="","",IF(F21="","DNC",IF(I21="","DNF",I21*3600+J21*60+K21-(F21*3600+G21*60+H21))))</f>
        <v>6749</v>
      </c>
      <c r="M21" s="20">
        <f>IF('Race 1'!B21="","",IF(F21="","DNC",IF(I21="","DNF",E21*$J$4)))</f>
        <v>979.1999999999999</v>
      </c>
      <c r="N21" s="20">
        <f>IF('Race 1'!B21="","",IF(F21="","DNC",IF(I21="","DNF",L21-M21)))</f>
        <v>5769.8</v>
      </c>
      <c r="O21" s="2">
        <f>IF('Race 1'!$B21&lt;&gt;0,IF($N21="DNC",(COUNTA('Race 1'!$B$21:$B$32)+1),IF($N21="DNF",(COUNTA($F$21:$F$32)+1),RANK($N21,$N$21:$N$32,1))),"")</f>
        <v>2</v>
      </c>
      <c r="P21" s="2">
        <f>IF('Race 1'!$B21&lt;&gt;0,IF($N21="DNC",COUNTA('Race 1'!$B$9:$B$44)+1,IF($N21="DNF",COUNTA($F$9:$F$44)+1,RANK($N21,$N$9:$N$44,1))),"")</f>
        <v>3</v>
      </c>
    </row>
    <row r="22" spans="1:16" ht="12.75">
      <c r="A22" s="2">
        <f>IF('Race 1'!A22&lt;&gt;0,'Race 1'!A22,"")</f>
        <v>2</v>
      </c>
      <c r="B22" s="1" t="str">
        <f>IF('Race 1'!B22&lt;&gt;0,'Race 1'!B22,"")</f>
        <v>Insatiable</v>
      </c>
      <c r="C22" s="1" t="str">
        <f>IF('Race 1'!C22&lt;&gt;0,'Race 1'!C22,"")</f>
        <v>Steve Gordon</v>
      </c>
      <c r="D22" s="1" t="str">
        <f>IF('Race 1'!D22&lt;&gt;0,'Race 1'!D22,"")</f>
        <v>T-Bird</v>
      </c>
      <c r="E22" s="1">
        <f>IF('Race 1'!E22&lt;&gt;0,'Race 1'!E22,"")</f>
        <v>201</v>
      </c>
      <c r="F22" s="17">
        <v>6</v>
      </c>
      <c r="G22" s="18">
        <v>0</v>
      </c>
      <c r="H22" s="19">
        <v>0</v>
      </c>
      <c r="I22" s="18">
        <v>7</v>
      </c>
      <c r="J22" s="18">
        <v>43</v>
      </c>
      <c r="K22" s="19">
        <v>27</v>
      </c>
      <c r="L22" s="2">
        <f>IF('Race 1'!B22="","",IF(F22="","DNC",IF(I22="","DNF",I22*3600+J22*60+K22-(F22*3600+G22*60+H22))))</f>
        <v>6207</v>
      </c>
      <c r="M22" s="20">
        <f>IF('Race 1'!B22="","",IF(F22="","DNC",IF(I22="","DNF",E22*$J$4)))</f>
        <v>964.8</v>
      </c>
      <c r="N22" s="20">
        <f>IF('Race 1'!B22="","",IF(F22="","DNC",IF(I22="","DNF",L22-M22)))</f>
        <v>5242.2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2</v>
      </c>
    </row>
    <row r="23" spans="1:16" ht="12.75">
      <c r="A23" s="2">
        <f>IF('Race 1'!A23&lt;&gt;0,'Race 1'!A23,"")</f>
        <v>2</v>
      </c>
      <c r="B23" s="1" t="str">
        <f>IF('Race 1'!B23&lt;&gt;0,'Race 1'!B23,"")</f>
        <v>Aquila</v>
      </c>
      <c r="C23" s="1" t="str">
        <f>IF('Race 1'!C23&lt;&gt;0,'Race 1'!C23,"")</f>
        <v>Bill Powell</v>
      </c>
      <c r="D23" s="1" t="str">
        <f>IF('Race 1'!D23&lt;&gt;0,'Race 1'!D23,"")</f>
        <v>Beneteau 30E</v>
      </c>
      <c r="E23" s="1">
        <f>IF('Race 1'!E23&lt;&gt;0,'Race 1'!E23,"")</f>
        <v>156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5</v>
      </c>
      <c r="P23" s="2">
        <f>IF('Race 1'!$B23&lt;&gt;0,IF($N23="DNC",COUNTA('Race 1'!$B$9:$B$44)+1,IF($N23="DNF",COUNTA($F$9:$F$44)+1,RANK($N23,$N$9:$N$44,1))),"")</f>
        <v>13</v>
      </c>
    </row>
    <row r="24" spans="1:16" ht="12.75">
      <c r="A24" s="2">
        <f>IF('Race 1'!A24&lt;&gt;0,'Race 1'!A24,"")</f>
        <v>2</v>
      </c>
      <c r="B24" s="1" t="str">
        <f>IF('Race 1'!B24&lt;&gt;0,'Race 1'!B24,"")</f>
        <v>Yeah Dogg</v>
      </c>
      <c r="C24" s="1" t="str">
        <f>IF('Race 1'!C24&lt;&gt;0,'Race 1'!C24,"")</f>
        <v>Cardenas</v>
      </c>
      <c r="D24" s="1" t="str">
        <f>IF('Race 1'!D24&lt;&gt;0,'Race 1'!D24,"")</f>
        <v>Olson 25</v>
      </c>
      <c r="E24" s="1">
        <f>IF('Race 1'!E24&lt;&gt;0,'Race 1'!E24,"")</f>
        <v>175</v>
      </c>
      <c r="F24" s="17"/>
      <c r="G24" s="18"/>
      <c r="H24" s="19"/>
      <c r="I24" s="18"/>
      <c r="J24" s="18"/>
      <c r="K24" s="19"/>
      <c r="L24" s="2" t="str">
        <f>IF('Race 1'!B24="","",IF(F24="","DNC",IF(I24="","DNF",I24*3600+J24*60+K24-(F24*3600+G24*60+H24))))</f>
        <v>DNC</v>
      </c>
      <c r="M24" s="20" t="str">
        <f>IF('Race 1'!B24="","",IF(F24="","DNC",IF(I24="","DNF",E24*$J$4)))</f>
        <v>DNC</v>
      </c>
      <c r="N24" s="20" t="str">
        <f>IF('Race 1'!B24="","",IF(F24="","DNC",IF(I24="","DNF",L24-M24)))</f>
        <v>DNC</v>
      </c>
      <c r="O24" s="2">
        <f>IF('Race 1'!$B24&lt;&gt;0,IF($N24="DNC",(COUNTA('Race 1'!$B$21:$B$32)+1),IF($N24="DNF",(COUNTA($F$21:$F$32)+1),RANK($N24,$N$21:$N$32,1))),"")</f>
        <v>5</v>
      </c>
      <c r="P24" s="2">
        <f>IF('Race 1'!$B24&lt;&gt;0,IF($N24="DNC",COUNTA('Race 1'!$B$9:$B$44)+1,IF($N24="DNF",COUNTA($F$9:$F$44)+1,RANK($N24,$N$9:$N$44,1))),"")</f>
        <v>13</v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5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9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5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  <c r="S28" t="s">
        <v>21</v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5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5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5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3">
        <f>IF('Race 1'!B32&lt;&gt;0,'Race 1'!B32,"")</f>
      </c>
      <c r="C32" s="33">
        <f>IF('Race 1'!C32&lt;&gt;0,'Race 1'!C32,"")</f>
      </c>
      <c r="D32" s="33">
        <f>IF('Race 1'!D32&lt;&gt;0,'Race 1'!D32,"")</f>
      </c>
      <c r="E32" s="34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Amazing Grace</v>
      </c>
      <c r="C33" s="1" t="str">
        <f>IF('Race 1'!C33&lt;&gt;0,'Race 1'!C33,"")</f>
        <v>Joe Downing</v>
      </c>
      <c r="D33" s="1" t="str">
        <f>IF('Race 1'!D33&lt;&gt;0,'Race 1'!D33,"")</f>
        <v>Catalina 250</v>
      </c>
      <c r="E33" s="1">
        <f>IF('Race 1'!E33&lt;&gt;0,'Race 1'!E33,"")</f>
        <v>240</v>
      </c>
      <c r="F33" s="17"/>
      <c r="G33" s="18"/>
      <c r="H33" s="19"/>
      <c r="I33" s="18"/>
      <c r="J33" s="18"/>
      <c r="K33" s="19"/>
      <c r="L33" s="2" t="str">
        <f>IF('Race 1'!B33="","",IF(F33="","DNC",IF(I33="","DNF",I33*3600+J33*60+K33-(F33*3600+G33*60+H33))))</f>
        <v>DNC</v>
      </c>
      <c r="M33" s="20" t="str">
        <f>IF('Race 1'!B33="","",IF(F33="","DNC",IF(I33="","DNF",E33*$J$4)))</f>
        <v>DNC</v>
      </c>
      <c r="N33" s="20" t="str">
        <f>IF('Race 1'!B33="","",IF(F33="","DNC",IF(I33="","DNF",L33-M33)))</f>
        <v>DNC</v>
      </c>
      <c r="O33" s="2">
        <f>IF('Race 1'!$B33&lt;&gt;0,IF($N33="DNC",(COUNTA('Race 1'!$B$33:$B$44)+1),IF($N33="DNF",(COUNTA($F$33:$F$44)+1),RANK($N33,$N$33:$N$44,1))),"")</f>
        <v>5</v>
      </c>
      <c r="P33" s="2">
        <f>IF('Race 1'!$B33&lt;&gt;0,IF($N33="DNC",COUNTA('Race 1'!$B$9:$B$44)+1,IF($N33="DNF",COUNTA($F$9:$F$44)+1,RANK($N33,$N$9:$N$44,1))),"")</f>
        <v>13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Patrick Gehring</v>
      </c>
      <c r="D34" s="1" t="s">
        <v>19</v>
      </c>
      <c r="E34" s="1">
        <f>IF('Race 1'!E34&lt;&gt;0,'Race 1'!E34,"")</f>
        <v>93</v>
      </c>
      <c r="F34" s="17"/>
      <c r="G34" s="18"/>
      <c r="H34" s="19"/>
      <c r="I34" s="18"/>
      <c r="J34" s="18"/>
      <c r="K34" s="19"/>
      <c r="L34" s="2" t="str">
        <f>IF('Race 1'!B34="","",IF(F34="","DNC",IF(I34="","DNF",I34*3600+J34*60+K34-(F34*3600+G34*60+H34))))</f>
        <v>DNC</v>
      </c>
      <c r="M34" s="20" t="str">
        <f>IF('Race 1'!B34="","",IF(F34="","DNC",IF(I34="","DNF",E34*$J$4)))</f>
        <v>DNC</v>
      </c>
      <c r="N34" s="20" t="str">
        <f>IF('Race 1'!B34="","",IF(F34="","DNC",IF(I34="","DNF",L34-M34)))</f>
        <v>DNC</v>
      </c>
      <c r="O34" s="2">
        <f>IF('Race 1'!$B34&lt;&gt;0,IF($N34="DNC",(COUNTA('Race 1'!$B$33:$B$44)+1),IF($N34="DNF",(COUNTA($F$33:$F$44)+1),RANK($N34,$N$33:$N$44,1))),"")</f>
        <v>5</v>
      </c>
      <c r="P34" s="2">
        <f>IF('Race 1'!$B34&lt;&gt;0,IF($N34="DNC",COUNTA('Race 1'!$B$9:$B$44)+1,IF($N34="DNF",COUNTA($F$9:$F$44)+1,RANK($N34,$N$9:$N$44,1))),"")</f>
        <v>13</v>
      </c>
    </row>
    <row r="35" spans="1:16" ht="12.75">
      <c r="A35" s="2">
        <f>IF('Race 1'!A35&lt;&gt;0,'Race 1'!A35,"")</f>
        <v>3</v>
      </c>
      <c r="B35" s="1" t="str">
        <f>IF('Race 1'!B35&lt;&gt;0,'Race 1'!B35,"")</f>
        <v>Annica</v>
      </c>
      <c r="C35" s="1" t="str">
        <f>IF('Race 1'!C35&lt;&gt;0,'Race 1'!C35,"")</f>
        <v>Richard Kerby</v>
      </c>
      <c r="D35" s="1" t="str">
        <f>IF('Race 1'!D35&lt;&gt;0,'Race 1'!D35,"")</f>
        <v>Catalina 30</v>
      </c>
      <c r="E35" s="1">
        <f>IF('Race 1'!E35&lt;&gt;0,'Race 1'!E35,"")</f>
        <v>228</v>
      </c>
      <c r="F35" s="17"/>
      <c r="G35" s="18"/>
      <c r="H35" s="18"/>
      <c r="I35" s="17"/>
      <c r="J35" s="18"/>
      <c r="K35" s="18"/>
      <c r="L35" s="4" t="str">
        <f>IF('Race 1'!B35="","",IF(F35="","DNC",IF(I35="","DNF",I35*3600+J35*60+K35-(F35*3600+G35*60+H35))))</f>
        <v>DNC</v>
      </c>
      <c r="M35" s="20" t="str">
        <f>IF('Race 1'!B35="","",IF(F35="","DNC",IF(I35="","DNF",E35*$J$4)))</f>
        <v>DNC</v>
      </c>
      <c r="N35" s="20" t="str">
        <f>IF('Race 1'!B35="","",IF(F35="","DNC",IF(I35="","DNF",L35-M35)))</f>
        <v>DNC</v>
      </c>
      <c r="O35" s="2">
        <f>IF('Race 1'!$B35&lt;&gt;0,IF($N35="DNC",(COUNTA('Race 1'!$B$33:$B$44)+1),IF($N35="DNF",(COUNTA($F$33:$F$44)+1),RANK($N35,$N$33:$N$44,1))),"")</f>
        <v>5</v>
      </c>
      <c r="P35" s="2">
        <f>IF('Race 1'!$B35&lt;&gt;0,IF($N35="DNC",COUNTA('Race 1'!$B$9:$B$44)+1,IF($N35="DNF",COUNTA($F$9:$F$44)+1,RANK($N35,$N$9:$N$44,1))),"")</f>
        <v>13</v>
      </c>
    </row>
    <row r="36" spans="1:16" ht="12.75">
      <c r="A36" s="2">
        <f>IF('Race 1'!A36&lt;&gt;0,'Race 1'!A36,"")</f>
        <v>3</v>
      </c>
      <c r="B36" s="1" t="str">
        <f>IF('Race 1'!B36&lt;&gt;0,'Race 1'!B36,"")</f>
        <v>John Marie</v>
      </c>
      <c r="C36" s="1" t="str">
        <f>IF('Race 1'!C36&lt;&gt;0,'Race 1'!C36,"")</f>
        <v>Ralph Flick</v>
      </c>
      <c r="D36" s="1" t="str">
        <f>IF('Race 1'!D36&lt;&gt;0,'Race 1'!D36,"")</f>
        <v>Catalina 22</v>
      </c>
      <c r="E36" s="1">
        <f>IF('Race 1'!E36&lt;&gt;0,'Race 1'!E36,"")</f>
        <v>275</v>
      </c>
      <c r="F36" s="17">
        <v>6</v>
      </c>
      <c r="G36" s="18">
        <v>0</v>
      </c>
      <c r="H36" s="18">
        <v>0</v>
      </c>
      <c r="I36" s="17"/>
      <c r="J36" s="18"/>
      <c r="K36" s="18"/>
      <c r="L36" s="4" t="str">
        <f>IF('Race 1'!B36="","",IF(F36="","DNC",IF(I36="","DNF",I36*3600+J36*60+K36-(F36*3600+G36*60+H36))))</f>
        <v>DNF</v>
      </c>
      <c r="M36" s="20" t="str">
        <f>IF('Race 1'!B36="","",IF(F36="","DNC",IF(I36="","DNF",E36*$J$4)))</f>
        <v>DNF</v>
      </c>
      <c r="N36" s="20" t="str">
        <f>IF('Race 1'!B36="","",IF(F36="","DNC",IF(I36="","DNF",L36-M36)))</f>
        <v>DNF</v>
      </c>
      <c r="O36" s="2">
        <f>IF('Race 1'!$B36&lt;&gt;0,IF($N36="DNC",(COUNTA('Race 1'!$B$33:$B$44)+1),IF($N36="DNF",(COUNTA($F$33:$F$44)+1),RANK($N36,$N$33:$N$44,1))),"")</f>
        <v>2</v>
      </c>
      <c r="P36" s="2">
        <f>IF('Race 1'!$B36&lt;&gt;0,IF($N36="DNC",COUNTA('Race 1'!$B$9:$B$44)+1,IF($N36="DNF",COUNTA($F$9:$F$44)+1,RANK($N36,$N$9:$N$44,1))),"")</f>
        <v>6</v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8"/>
      <c r="I37" s="17"/>
      <c r="J37" s="18"/>
      <c r="K37" s="18"/>
      <c r="L37" s="4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8"/>
      <c r="I38" s="17"/>
      <c r="J38" s="18"/>
      <c r="K38" s="18"/>
      <c r="L38" s="4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 t="str">
        <f>'Race 1'!A2</f>
        <v>Summer Friday Series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2">
        <v>44386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3"/>
      <c r="B4" s="16"/>
      <c r="C4" s="16"/>
      <c r="D4" s="16"/>
      <c r="E4" s="53" t="s">
        <v>61</v>
      </c>
      <c r="F4" s="53"/>
      <c r="G4" s="54" t="s">
        <v>1</v>
      </c>
      <c r="H4" s="54"/>
      <c r="I4" s="54"/>
      <c r="J4" s="3">
        <v>4.8</v>
      </c>
      <c r="K4" s="3" t="s">
        <v>2</v>
      </c>
      <c r="L4" s="3"/>
      <c r="M4" s="3"/>
      <c r="N4" s="3"/>
      <c r="O4" s="3"/>
      <c r="P4" s="3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Seibert</v>
      </c>
      <c r="D9" s="1" t="str">
        <f>IF('Race 1'!D9&lt;&gt;0,'Race 1'!D9,"")</f>
        <v>Hanse 411</v>
      </c>
      <c r="E9" s="1">
        <f>IF('Race 1'!E9&lt;&gt;0,'Race 1'!E9,"")</f>
        <v>105</v>
      </c>
      <c r="F9" s="17"/>
      <c r="G9" s="18"/>
      <c r="H9" s="19"/>
      <c r="I9" s="18"/>
      <c r="J9" s="18"/>
      <c r="K9" s="19"/>
      <c r="L9" s="2" t="str">
        <f>IF('Race 1'!B9="","",IF(F9="","DNC",IF(I9="","DNF",I9*3600+J9*60+K9-(F9*3600+G9*60+H9))))</f>
        <v>DNC</v>
      </c>
      <c r="M9" s="20" t="str">
        <f>IF('Race 1'!B9="","",IF(F9="","DNC",IF(I9="","DNF",E9*$J$4)))</f>
        <v>DNC</v>
      </c>
      <c r="N9" s="20" t="str">
        <f>IF('Race 1'!B9="","",IF(F9="","DNC",IF(I9="","DNF",L9-M9)))</f>
        <v>DNC</v>
      </c>
      <c r="O9" s="2">
        <f>IF('Race 1'!$B9&lt;&gt;0,IF($N9="DNC",(COUNTA('Race 1'!$B$9:$B$20)+1),IF($N9="DNF",(COUNTA($F$9:$F$20)+1),RANK($N9,$N$9:$N$20,1))),"")</f>
        <v>5</v>
      </c>
      <c r="P9" s="2">
        <f>IF('Race 1'!$B9&lt;&gt;0,IF($N9="DNC",COUNTA('Race 1'!$B$9:$B$44)+1,IF($N9="DNF",COUNTA($F$9:$F$44)+1,RANK($N9,$N$9:$N$44,1))),"")</f>
        <v>13</v>
      </c>
    </row>
    <row r="10" spans="1:16" ht="12.75">
      <c r="A10" s="2">
        <f>IF('Race 1'!A10&lt;&gt;0,'Race 1'!A10,"")</f>
        <v>1</v>
      </c>
      <c r="B10" s="1" t="str">
        <f>IF('Race 1'!B10&lt;&gt;0,'Race 1'!B10,"")</f>
        <v>the Boss</v>
      </c>
      <c r="C10" s="1" t="str">
        <f>IF('Race 1'!C10&lt;&gt;0,'Race 1'!C10,"")</f>
        <v>Chad Stenwick</v>
      </c>
      <c r="D10" s="1" t="str">
        <f>IF('Race 1'!D10&lt;&gt;0,'Race 1'!D10,"")</f>
        <v>J35</v>
      </c>
      <c r="E10" s="1">
        <f>IF('Race 1'!E10&lt;&gt;0,'Race 1'!E10,"")</f>
        <v>72</v>
      </c>
      <c r="F10" s="17">
        <v>6</v>
      </c>
      <c r="G10" s="18">
        <v>0</v>
      </c>
      <c r="H10" s="19">
        <v>0</v>
      </c>
      <c r="I10" s="18">
        <v>7</v>
      </c>
      <c r="J10" s="18">
        <v>16</v>
      </c>
      <c r="K10" s="19">
        <v>24</v>
      </c>
      <c r="L10" s="2">
        <f>IF('Race 1'!B10="","",IF(F10="","DNC",IF(I10="","DNF",I10*3600+J10*60+K10-(F10*3600+G10*60+H10))))</f>
        <v>4584</v>
      </c>
      <c r="M10" s="20">
        <f>IF('Race 1'!B10="","",IF(F10="","DNC",IF(I10="","DNF",E10*$J$4)))</f>
        <v>345.59999999999997</v>
      </c>
      <c r="N10" s="20">
        <f>IF('Race 1'!B10="","",IF(F10="","DNC",IF(I10="","DNF",L10-M10)))</f>
        <v>4238.4</v>
      </c>
      <c r="O10" s="2">
        <f>IF('Race 1'!$B10&lt;&gt;0,IF($N10="DNC",(COUNTA('Race 1'!$B$9:$B$20)+1),IF($N10="DNF",(COUNTA($F$9:$F$20)+1),RANK($N10,$N$9:$N$20,1))),"")</f>
        <v>1</v>
      </c>
      <c r="P10" s="2">
        <f>IF('Race 1'!$B10&lt;&gt;0,IF($N10="DNC",COUNTA('Race 1'!$B$9:$B$44)+1,IF($N10="DNF",COUNTA($F$9:$F$44)+1,RANK($N10,$N$9:$N$44,1))),"")</f>
        <v>1</v>
      </c>
    </row>
    <row r="11" spans="1:16" ht="12.75">
      <c r="A11" s="2">
        <f>IF('Race 1'!A11&lt;&gt;0,'Race 1'!A11,"")</f>
        <v>1</v>
      </c>
      <c r="B11" s="1" t="str">
        <f>IF('Race 1'!B11&lt;&gt;0,'Race 1'!B11,"")</f>
        <v>Tantalus</v>
      </c>
      <c r="C11" s="1" t="str">
        <f>IF('Race 1'!C11&lt;&gt;0,'Race 1'!C11,"")</f>
        <v>Ole Hovland</v>
      </c>
      <c r="D11" s="1" t="str">
        <f>IF('Race 1'!D11&lt;&gt;0,'Race 1'!D11,"")</f>
        <v>Express 37-2</v>
      </c>
      <c r="E11" s="1">
        <f>IF('Race 1'!E11&lt;&gt;0,'Race 1'!E11,"")</f>
        <v>75</v>
      </c>
      <c r="F11" s="17">
        <v>6</v>
      </c>
      <c r="G11" s="18">
        <v>0</v>
      </c>
      <c r="H11" s="19">
        <v>0</v>
      </c>
      <c r="I11" s="18">
        <v>7</v>
      </c>
      <c r="J11" s="18">
        <v>18</v>
      </c>
      <c r="K11" s="19">
        <v>37</v>
      </c>
      <c r="L11" s="2">
        <f>IF('Race 1'!B11="","",IF(F11="","DNC",IF(I11="","DNF",I11*3600+J11*60+K11-(F11*3600+G11*60+H11))))</f>
        <v>4717</v>
      </c>
      <c r="M11" s="20">
        <f>IF('Race 1'!B11="","",IF(F11="","DNC",IF(I11="","DNF",E11*$J$4)))</f>
        <v>360</v>
      </c>
      <c r="N11" s="20">
        <f>IF('Race 1'!B11="","",IF(F11="","DNC",IF(I11="","DNF",L11-M11)))</f>
        <v>4357</v>
      </c>
      <c r="O11" s="2">
        <f>IF('Race 1'!$B11&lt;&gt;0,IF($N11="DNC",(COUNTA('Race 1'!$B$9:$B$20)+1),IF($N11="DNF",(COUNTA($F$9:$F$20)+1),RANK($N11,$N$9:$N$20,1))),"")</f>
        <v>2</v>
      </c>
      <c r="P11" s="2">
        <f>IF('Race 1'!$B11&lt;&gt;0,IF($N11="DNC",COUNTA('Race 1'!$B$9:$B$44)+1,IF($N11="DNF",COUNTA($F$9:$F$44)+1,RANK($N11,$N$9:$N$44,1))),"")</f>
        <v>2</v>
      </c>
    </row>
    <row r="12" spans="1:16" ht="12.75">
      <c r="A12" s="2">
        <f>IF('Race 1'!A12&lt;&gt;0,'Race 1'!A12,"")</f>
        <v>1</v>
      </c>
      <c r="B12" s="1" t="str">
        <f>IF('Race 1'!B12&lt;&gt;0,'Race 1'!B12,"")</f>
        <v>Novia</v>
      </c>
      <c r="C12" s="1" t="str">
        <f>IF('Race 1'!C12&lt;&gt;0,'Race 1'!C12,"")</f>
        <v>Perry</v>
      </c>
      <c r="D12" s="1" t="str">
        <f>IF('Race 1'!D12&lt;&gt;0,'Race 1'!D12,"")</f>
        <v>Beneteau 42</v>
      </c>
      <c r="E12" s="1">
        <f>IF('Race 1'!E12&lt;&gt;0,'Race 1'!E12,"")</f>
        <v>75</v>
      </c>
      <c r="F12" s="17"/>
      <c r="G12" s="18"/>
      <c r="H12" s="19"/>
      <c r="I12" s="18"/>
      <c r="J12" s="18"/>
      <c r="K12" s="19"/>
      <c r="L12" s="2" t="str">
        <f>IF('Race 1'!B12="","",IF(F12="","DNC",IF(I12="","DNF",I12*3600+J12*60+K12-(F12*3600+G12*60+H12))))</f>
        <v>DNC</v>
      </c>
      <c r="M12" s="20" t="str">
        <f>IF('Race 1'!B12="","",IF(F12="","DNC",IF(I12="","DNF",E12*$J$4)))</f>
        <v>DNC</v>
      </c>
      <c r="N12" s="20" t="str">
        <f>IF('Race 1'!B12="","",IF(F12="","DNC",IF(I12="","DNF",L12-M12)))</f>
        <v>DNC</v>
      </c>
      <c r="O12" s="2">
        <f>IF('Race 1'!$B12&lt;&gt;0,IF($N12="DNC",(COUNTA('Race 1'!$B$9:$B$20)+1),IF($N12="DNF",(COUNTA($F$9:$F$20)+1),RANK($N12,$N$9:$N$20,1))),"")</f>
        <v>5</v>
      </c>
      <c r="P12" s="2">
        <f>IF('Race 1'!$B12&lt;&gt;0,IF($N12="DNC",COUNTA('Race 1'!$B$9:$B$44)+1,IF($N12="DNF",COUNTA($F$9:$F$44)+1,RANK($N12,$N$9:$N$44,1))),"")</f>
        <v>13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3">
        <f>IF('Race 1'!B20&lt;&gt;0,'Race 1'!B20,"")</f>
      </c>
      <c r="C20" s="33">
        <f>IF('Race 1'!C20&lt;&gt;0,'Race 1'!C20,"")</f>
      </c>
      <c r="D20" s="33">
        <f>IF('Race 1'!D20&lt;&gt;0,'Race 1'!D20,"")</f>
      </c>
      <c r="E20" s="34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Castaway</v>
      </c>
      <c r="C21" s="1" t="str">
        <f>IF('Race 1'!C21&lt;&gt;0,'Race 1'!C21,"")</f>
        <v>Kelly Foust</v>
      </c>
      <c r="D21" s="1" t="str">
        <f>IF('Race 1'!D21&lt;&gt;0,'Race 1'!D21,"")</f>
        <v>Catalina 30</v>
      </c>
      <c r="E21" s="1">
        <f>IF('Race 1'!E21&lt;&gt;0,'Race 1'!E21,"")</f>
        <v>204</v>
      </c>
      <c r="F21" s="17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>
        <f>IF('Race 1'!$B21&lt;&gt;0,IF($N21="DNC",(COUNTA('Race 1'!$B$21:$B$32)+1),IF($N21="DNF",(COUNTA($F$21:$F$32)+1),RANK($N21,$N$21:$N$32,1))),"")</f>
        <v>5</v>
      </c>
      <c r="P21" s="2">
        <f>IF('Race 1'!$B21&lt;&gt;0,IF($N21="DNC",COUNTA('Race 1'!$B$9:$B$44)+1,IF($N21="DNF",COUNTA($F$9:$F$44)+1,RANK($N21,$N$9:$N$44,1))),"")</f>
        <v>13</v>
      </c>
    </row>
    <row r="22" spans="1:17" ht="12.75">
      <c r="A22" s="2">
        <f>IF('Race 1'!A22&lt;&gt;0,'Race 1'!A22,"")</f>
        <v>2</v>
      </c>
      <c r="B22" s="1" t="str">
        <f>IF('Race 1'!B22&lt;&gt;0,'Race 1'!B22,"")</f>
        <v>Insatiable</v>
      </c>
      <c r="C22" s="1" t="str">
        <f>IF('Race 1'!C22&lt;&gt;0,'Race 1'!C22,"")</f>
        <v>Steve Gordon</v>
      </c>
      <c r="D22" s="1" t="str">
        <f>IF('Race 1'!D22&lt;&gt;0,'Race 1'!D22,"")</f>
        <v>T-Bird</v>
      </c>
      <c r="E22" s="1">
        <f>IF('Race 1'!E22&lt;&gt;0,'Race 1'!E22,"")</f>
        <v>201</v>
      </c>
      <c r="F22" s="17">
        <v>6</v>
      </c>
      <c r="G22" s="18">
        <v>0</v>
      </c>
      <c r="H22" s="19">
        <v>0</v>
      </c>
      <c r="I22" s="18">
        <v>7</v>
      </c>
      <c r="J22" s="18">
        <v>28</v>
      </c>
      <c r="K22" s="19">
        <v>53</v>
      </c>
      <c r="L22" s="2">
        <f>IF('Race 1'!B22="","",IF(F22="","DNC",IF(I22="","DNF",I22*3600+J22*60+K22-(F22*3600+G22*60+H22))))</f>
        <v>5333</v>
      </c>
      <c r="M22" s="20">
        <f>IF('Race 1'!B22="","",IF(F22="","DNC",IF(I22="","DNF",E22*$J$4)))</f>
        <v>964.8</v>
      </c>
      <c r="N22" s="20">
        <f>IF('Race 1'!B22="","",IF(F22="","DNC",IF(I22="","DNF",L22-M22)))</f>
        <v>4368.2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3</v>
      </c>
      <c r="Q22" s="32"/>
    </row>
    <row r="23" spans="1:16" ht="12.75">
      <c r="A23" s="2">
        <f>IF('Race 1'!A23&lt;&gt;0,'Race 1'!A23,"")</f>
        <v>2</v>
      </c>
      <c r="B23" s="1" t="str">
        <f>IF('Race 1'!B23&lt;&gt;0,'Race 1'!B23,"")</f>
        <v>Aquila</v>
      </c>
      <c r="C23" s="1" t="str">
        <f>IF('Race 1'!C23&lt;&gt;0,'Race 1'!C23,"")</f>
        <v>Bill Powell</v>
      </c>
      <c r="D23" s="1" t="str">
        <f>IF('Race 1'!D23&lt;&gt;0,'Race 1'!D23,"")</f>
        <v>Beneteau 30E</v>
      </c>
      <c r="E23" s="1">
        <f>IF('Race 1'!E23&lt;&gt;0,'Race 1'!E23,"")</f>
        <v>156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5</v>
      </c>
      <c r="P23" s="2">
        <f>IF('Race 1'!$B23&lt;&gt;0,IF($N23="DNC",COUNTA('Race 1'!$B$9:$B$44)+1,IF($N23="DNF",COUNTA($F$9:$F$44)+1,RANK($N23,$N$9:$N$44,1))),"")</f>
        <v>13</v>
      </c>
    </row>
    <row r="24" spans="1:16" ht="12.75">
      <c r="A24" s="2">
        <f>IF('Race 1'!A24&lt;&gt;0,'Race 1'!A24,"")</f>
        <v>2</v>
      </c>
      <c r="B24" s="1" t="str">
        <f>IF('Race 1'!B24&lt;&gt;0,'Race 1'!B24,"")</f>
        <v>Yeah Dogg</v>
      </c>
      <c r="C24" s="1" t="str">
        <f>IF('Race 1'!C24&lt;&gt;0,'Race 1'!C24,"")</f>
        <v>Cardenas</v>
      </c>
      <c r="D24" s="1" t="str">
        <f>IF('Race 1'!D24&lt;&gt;0,'Race 1'!D24,"")</f>
        <v>Olson 25</v>
      </c>
      <c r="E24" s="1">
        <f>IF('Race 1'!E24&lt;&gt;0,'Race 1'!E24,"")</f>
        <v>175</v>
      </c>
      <c r="F24" s="17"/>
      <c r="G24" s="18"/>
      <c r="H24" s="19"/>
      <c r="I24" s="18"/>
      <c r="J24" s="18"/>
      <c r="K24" s="19"/>
      <c r="L24" s="2" t="str">
        <f>IF('Race 1'!B24="","",IF(F24="","DNC",IF(I24="","DNF",I24*3600+J24*60+K24-(F24*3600+G24*60+H24))))</f>
        <v>DNC</v>
      </c>
      <c r="M24" s="20" t="str">
        <f>IF('Race 1'!B24="","",IF(F24="","DNC",IF(I24="","DNF",E24*$J$4)))</f>
        <v>DNC</v>
      </c>
      <c r="N24" s="20" t="str">
        <f>IF('Race 1'!B24="","",IF(F24="","DNC",IF(I24="","DNF",L24-M24)))</f>
        <v>DNC</v>
      </c>
      <c r="O24" s="2">
        <f>IF('Race 1'!$B24&lt;&gt;0,IF($N24="DNC",(COUNTA('Race 1'!$B$21:$B$32)+1),IF($N24="DNF",(COUNTA($F$21:$F$32)+1),RANK($N24,$N$21:$N$32,1))),"")</f>
        <v>5</v>
      </c>
      <c r="P24" s="2">
        <f>IF('Race 1'!$B24&lt;&gt;0,IF($N24="DNC",COUNTA('Race 1'!$B$9:$B$44)+1,IF($N24="DNF",COUNTA($F$9:$F$44)+1,RANK($N24,$N$9:$N$44,1))),"")</f>
        <v>13</v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5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9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5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  <c r="S28" t="s">
        <v>21</v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5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5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5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3">
        <f>IF('Race 1'!B32&lt;&gt;0,'Race 1'!B32,"")</f>
      </c>
      <c r="C32" s="33">
        <f>IF('Race 1'!C32&lt;&gt;0,'Race 1'!C32,"")</f>
      </c>
      <c r="D32" s="33">
        <f>IF('Race 1'!D32&lt;&gt;0,'Race 1'!D32,"")</f>
      </c>
      <c r="E32" s="34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Amazing Grace</v>
      </c>
      <c r="C33" s="1" t="str">
        <f>IF('Race 1'!C33&lt;&gt;0,'Race 1'!C33,"")</f>
        <v>Joe Downing</v>
      </c>
      <c r="D33" s="1" t="str">
        <f>IF('Race 1'!D33&lt;&gt;0,'Race 1'!D33,"")</f>
        <v>Catalina 250</v>
      </c>
      <c r="E33" s="1">
        <f>IF('Race 1'!E33&lt;&gt;0,'Race 1'!E33,"")</f>
        <v>240</v>
      </c>
      <c r="F33" s="17">
        <v>6</v>
      </c>
      <c r="G33" s="18">
        <v>0</v>
      </c>
      <c r="H33" s="19">
        <v>0</v>
      </c>
      <c r="I33" s="18">
        <v>8</v>
      </c>
      <c r="J33" s="18">
        <v>0</v>
      </c>
      <c r="K33" s="19">
        <v>0</v>
      </c>
      <c r="L33" s="2">
        <f>IF('Race 1'!B33="","",IF(F33="","DNC",IF(I33="","DNF",I33*3600+J33*60+K33-(F33*3600+G33*60+H33))))</f>
        <v>7200</v>
      </c>
      <c r="M33" s="20">
        <f>IF('Race 1'!B33="","",IF(F33="","DNC",IF(I33="","DNF",E33*$J$4)))</f>
        <v>1152</v>
      </c>
      <c r="N33" s="20">
        <f>IF('Race 1'!B33="","",IF(F33="","DNC",IF(I33="","DNF",L33-M33)))</f>
        <v>6048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4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Patrick Gehring</v>
      </c>
      <c r="D34" s="1" t="str">
        <f>IF('Race 1'!D34&lt;&gt;0,'Race 1'!D34,"")</f>
        <v>Benteau 50</v>
      </c>
      <c r="E34" s="1">
        <f>IF('Race 1'!E34&lt;&gt;0,'Race 1'!E34,"")</f>
        <v>93</v>
      </c>
      <c r="F34" s="17"/>
      <c r="G34" s="18"/>
      <c r="H34" s="19"/>
      <c r="I34" s="18"/>
      <c r="J34" s="18"/>
      <c r="K34" s="19"/>
      <c r="L34" s="2" t="str">
        <f>IF('Race 1'!B34="","",IF(F34="","DNC",IF(I34="","DNF",I34*3600+J34*60+K34-(F34*3600+G34*60+H34))))</f>
        <v>DNC</v>
      </c>
      <c r="M34" s="20" t="str">
        <f>IF('Race 1'!B34="","",IF(F34="","DNC",IF(I34="","DNF",E34*$J$4)))</f>
        <v>DNC</v>
      </c>
      <c r="N34" s="20" t="str">
        <f>IF('Race 1'!B34="","",IF(F34="","DNC",IF(I34="","DNF",L34-M34)))</f>
        <v>DNC</v>
      </c>
      <c r="O34" s="2">
        <f>IF('Race 1'!$B34&lt;&gt;0,IF($N34="DNC",(COUNTA('Race 1'!$B$33:$B$44)+1),IF($N34="DNF",(COUNTA($F$33:$F$44)+1),RANK($N34,$N$33:$N$44,1))),"")</f>
        <v>5</v>
      </c>
      <c r="P34" s="2">
        <f>IF('Race 1'!$B34&lt;&gt;0,IF($N34="DNC",COUNTA('Race 1'!$B$9:$B$44)+1,IF($N34="DNF",COUNTA($F$9:$F$44)+1,RANK($N34,$N$9:$N$44,1))),"")</f>
        <v>13</v>
      </c>
    </row>
    <row r="35" spans="1:16" ht="12.75">
      <c r="A35" s="2">
        <f>IF('Race 1'!A35&lt;&gt;0,'Race 1'!A35,"")</f>
        <v>3</v>
      </c>
      <c r="B35" s="1" t="str">
        <f>IF('Race 1'!B35&lt;&gt;0,'Race 1'!B35,"")</f>
        <v>Annica</v>
      </c>
      <c r="C35" s="1" t="str">
        <f>IF('Race 1'!C35&lt;&gt;0,'Race 1'!C35,"")</f>
        <v>Richard Kerby</v>
      </c>
      <c r="D35" s="1" t="str">
        <f>IF('Race 1'!D35&lt;&gt;0,'Race 1'!D35,"")</f>
        <v>Catalina 30</v>
      </c>
      <c r="E35" s="1">
        <f>IF('Race 1'!E35&lt;&gt;0,'Race 1'!E35,"")</f>
        <v>228</v>
      </c>
      <c r="F35" s="17"/>
      <c r="G35" s="18"/>
      <c r="H35" s="18"/>
      <c r="I35" s="17"/>
      <c r="J35" s="18"/>
      <c r="K35" s="18"/>
      <c r="L35" s="4" t="str">
        <f>IF('Race 1'!B35="","",IF(F35="","DNC",IF(I35="","DNF",I35*3600+J35*60+K35-(F35*3600+G35*60+H35))))</f>
        <v>DNC</v>
      </c>
      <c r="M35" s="20" t="str">
        <f>IF('Race 1'!B35="","",IF(F35="","DNC",IF(I35="","DNF",E35*$J$4)))</f>
        <v>DNC</v>
      </c>
      <c r="N35" s="20" t="str">
        <f>IF('Race 1'!B35="","",IF(F35="","DNC",IF(I35="","DNF",L35-M35)))</f>
        <v>DNC</v>
      </c>
      <c r="O35" s="2">
        <f>IF('Race 1'!$B35&lt;&gt;0,IF($N35="DNC",(COUNTA('Race 1'!$B$33:$B$44)+1),IF($N35="DNF",(COUNTA($F$33:$F$44)+1),RANK($N35,$N$33:$N$44,1))),"")</f>
        <v>5</v>
      </c>
      <c r="P35" s="2">
        <f>IF('Race 1'!$B35&lt;&gt;0,IF($N35="DNC",COUNTA('Race 1'!$B$9:$B$44)+1,IF($N35="DNF",COUNTA($F$9:$F$44)+1,RANK($N35,$N$9:$N$44,1))),"")</f>
        <v>13</v>
      </c>
    </row>
    <row r="36" spans="1:16" ht="12.75">
      <c r="A36" s="2">
        <f>IF('Race 1'!A36&lt;&gt;0,'Race 1'!A36,"")</f>
        <v>3</v>
      </c>
      <c r="B36" s="1" t="str">
        <f>IF('Race 1'!B36&lt;&gt;0,'Race 1'!B36,"")</f>
        <v>John Marie</v>
      </c>
      <c r="C36" s="1" t="str">
        <f>IF('Race 1'!C36&lt;&gt;0,'Race 1'!C36,"")</f>
        <v>Ralph Flick</v>
      </c>
      <c r="D36" s="1" t="str">
        <f>IF('Race 1'!D36&lt;&gt;0,'Race 1'!D36,"")</f>
        <v>Catalina 22</v>
      </c>
      <c r="E36" s="1">
        <f>IF('Race 1'!E36&lt;&gt;0,'Race 1'!E36,"")</f>
        <v>275</v>
      </c>
      <c r="F36" s="17"/>
      <c r="G36" s="18"/>
      <c r="H36" s="18"/>
      <c r="I36" s="17"/>
      <c r="J36" s="18"/>
      <c r="K36" s="18"/>
      <c r="L36" s="4" t="str">
        <f>IF('Race 1'!B36="","",IF(F36="","DNC",IF(I36="","DNF",I36*3600+J36*60+K36-(F36*3600+G36*60+H36))))</f>
        <v>DNC</v>
      </c>
      <c r="M36" s="20" t="str">
        <f>IF('Race 1'!B36="","",IF(F36="","DNC",IF(I36="","DNF",E36*$J$4)))</f>
        <v>DNC</v>
      </c>
      <c r="N36" s="20" t="str">
        <f>IF('Race 1'!B36="","",IF(F36="","DNC",IF(I36="","DNF",L36-M36)))</f>
        <v>DNC</v>
      </c>
      <c r="O36" s="2">
        <f>IF('Race 1'!$B36&lt;&gt;0,IF($N36="DNC",(COUNTA('Race 1'!$B$33:$B$44)+1),IF($N36="DNF",(COUNTA($F$33:$F$44)+1),RANK($N36,$N$33:$N$44,1))),"")</f>
        <v>5</v>
      </c>
      <c r="P36" s="2">
        <f>IF('Race 1'!$B36&lt;&gt;0,IF($N36="DNC",COUNTA('Race 1'!$B$9:$B$44)+1,IF($N36="DNF",COUNTA($F$9:$F$44)+1,RANK($N36,$N$9:$N$44,1))),"")</f>
        <v>13</v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8"/>
      <c r="I37" s="17"/>
      <c r="J37" s="18"/>
      <c r="K37" s="18"/>
      <c r="L37" s="4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8"/>
      <c r="I38" s="17"/>
      <c r="J38" s="18"/>
      <c r="K38" s="18"/>
      <c r="L38" s="4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 t="str">
        <f>'Race 1'!A2</f>
        <v>Summer Friday Series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52">
        <v>42916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3"/>
      <c r="B4" s="16"/>
      <c r="C4" s="16"/>
      <c r="D4" s="16"/>
      <c r="E4" s="53" t="s">
        <v>68</v>
      </c>
      <c r="F4" s="53"/>
      <c r="G4" s="54" t="s">
        <v>1</v>
      </c>
      <c r="H4" s="54"/>
      <c r="I4" s="54"/>
      <c r="J4" s="3">
        <v>3.88</v>
      </c>
      <c r="K4" s="3" t="s">
        <v>2</v>
      </c>
      <c r="L4" s="3"/>
      <c r="M4" s="3"/>
      <c r="N4" s="3"/>
      <c r="O4" s="3"/>
      <c r="P4" s="3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Seibert</v>
      </c>
      <c r="D9" s="1" t="str">
        <f>IF('Race 1'!D9&lt;&gt;0,'Race 1'!D9,"")</f>
        <v>Hanse 411</v>
      </c>
      <c r="E9" s="1">
        <f>IF('Race 1'!E9&lt;&gt;0,'Race 1'!E9,"")</f>
        <v>105</v>
      </c>
      <c r="F9" s="17"/>
      <c r="G9" s="18"/>
      <c r="H9" s="19"/>
      <c r="I9" s="18"/>
      <c r="J9" s="18"/>
      <c r="K9" s="19"/>
      <c r="L9" s="2" t="str">
        <f>IF('Race 1'!B9="","",IF(F9="","DNC",IF(I9="","DNF",I9*3600+J9*60+K9-(F9*3600+G9*60+H9))))</f>
        <v>DNC</v>
      </c>
      <c r="M9" s="20" t="str">
        <f>IF('Race 1'!B9="","",IF(F9="","DNC",IF(I9="","DNF",E9*$J$4)))</f>
        <v>DNC</v>
      </c>
      <c r="N9" s="20" t="str">
        <f>IF('Race 1'!B9="","",IF(F9="","DNC",IF(I9="","DNF",L9-M9)))</f>
        <v>DNC</v>
      </c>
      <c r="O9" s="2">
        <f>IF('Race 1'!$B9&lt;&gt;0,IF($N9="DNC",(COUNTA('Race 1'!$B$9:$B$20)+1),IF($N9="DNF",(COUNTA($F$9:$F$20)+1),RANK($N9,$N$9:$N$20,1))),"")</f>
        <v>5</v>
      </c>
      <c r="P9" s="2">
        <f>IF('Race 1'!$B9&lt;&gt;0,IF($N9="DNC",COUNTA('Race 1'!$B$9:$B$44)+1,IF($N9="DNF",COUNTA($F$9:$F$44)+1,RANK($N9,$N$9:$N$44,1))),"")</f>
        <v>13</v>
      </c>
    </row>
    <row r="10" spans="1:16" ht="12.75">
      <c r="A10" s="2">
        <f>IF('Race 1'!A10&lt;&gt;0,'Race 1'!A10,"")</f>
        <v>1</v>
      </c>
      <c r="B10" s="1" t="str">
        <f>IF('Race 1'!B10&lt;&gt;0,'Race 1'!B10,"")</f>
        <v>the Boss</v>
      </c>
      <c r="C10" s="1" t="str">
        <f>IF('Race 1'!C10&lt;&gt;0,'Race 1'!C10,"")</f>
        <v>Chad Stenwick</v>
      </c>
      <c r="D10" s="1" t="str">
        <f>IF('Race 1'!D10&lt;&gt;0,'Race 1'!D10,"")</f>
        <v>J35</v>
      </c>
      <c r="E10" s="1">
        <f>IF('Race 1'!E10&lt;&gt;0,'Race 1'!E10,"")</f>
        <v>72</v>
      </c>
      <c r="F10" s="17"/>
      <c r="G10" s="18"/>
      <c r="H10" s="19"/>
      <c r="I10" s="18"/>
      <c r="J10" s="18"/>
      <c r="K10" s="19"/>
      <c r="L10" s="2" t="str">
        <f>IF('Race 1'!B10="","",IF(F10="","DNC",IF(I10="","DNF",I10*3600+J10*60+K10-(F10*3600+G10*60+H10))))</f>
        <v>DNC</v>
      </c>
      <c r="M10" s="20" t="str">
        <f>IF('Race 1'!B10="","",IF(F10="","DNC",IF(I10="","DNF",E10*$J$4)))</f>
        <v>DNC</v>
      </c>
      <c r="N10" s="20" t="str">
        <f>IF('Race 1'!B10="","",IF(F10="","DNC",IF(I10="","DNF",L10-M10)))</f>
        <v>DNC</v>
      </c>
      <c r="O10" s="2">
        <f>IF('Race 1'!$B10&lt;&gt;0,IF($N10="DNC",(COUNTA('Race 1'!$B$9:$B$20)+1),IF($N10="DNF",(COUNTA($F$9:$F$20)+1),RANK($N10,$N$9:$N$20,1))),"")</f>
        <v>5</v>
      </c>
      <c r="P10" s="2">
        <f>IF('Race 1'!$B10&lt;&gt;0,IF($N10="DNC",COUNTA('Race 1'!$B$9:$B$44)+1,IF($N10="DNF",COUNTA($F$9:$F$44)+1,RANK($N10,$N$9:$N$44,1))),"")</f>
        <v>13</v>
      </c>
    </row>
    <row r="11" spans="1:16" ht="12.75">
      <c r="A11" s="2">
        <f>IF('Race 1'!A11&lt;&gt;0,'Race 1'!A11,"")</f>
        <v>1</v>
      </c>
      <c r="B11" s="1" t="str">
        <f>IF('Race 1'!B11&lt;&gt;0,'Race 1'!B11,"")</f>
        <v>Tantalus</v>
      </c>
      <c r="C11" s="1" t="str">
        <f>IF('Race 1'!C11&lt;&gt;0,'Race 1'!C11,"")</f>
        <v>Ole Hovland</v>
      </c>
      <c r="D11" s="1" t="str">
        <f>IF('Race 1'!D11&lt;&gt;0,'Race 1'!D11,"")</f>
        <v>Express 37-2</v>
      </c>
      <c r="E11" s="1">
        <f>IF('Race 1'!E11&lt;&gt;0,'Race 1'!E11,"")</f>
        <v>75</v>
      </c>
      <c r="F11" s="17"/>
      <c r="G11" s="18"/>
      <c r="H11" s="19"/>
      <c r="I11" s="18"/>
      <c r="J11" s="18"/>
      <c r="K11" s="19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>
        <f>IF('Race 1'!$B11&lt;&gt;0,IF($N11="DNC",(COUNTA('Race 1'!$B$9:$B$20)+1),IF($N11="DNF",(COUNTA($F$9:$F$20)+1),RANK($N11,$N$9:$N$20,1))),"")</f>
        <v>5</v>
      </c>
      <c r="P11" s="2">
        <f>IF('Race 1'!$B11&lt;&gt;0,IF($N11="DNC",COUNTA('Race 1'!$B$9:$B$44)+1,IF($N11="DNF",COUNTA($F$9:$F$44)+1,RANK($N11,$N$9:$N$44,1))),"")</f>
        <v>13</v>
      </c>
    </row>
    <row r="12" spans="1:16" ht="12.75">
      <c r="A12" s="2">
        <f>IF('Race 1'!A12&lt;&gt;0,'Race 1'!A12,"")</f>
        <v>1</v>
      </c>
      <c r="B12" s="1" t="str">
        <f>IF('Race 1'!B12&lt;&gt;0,'Race 1'!B12,"")</f>
        <v>Novia</v>
      </c>
      <c r="C12" s="1" t="str">
        <f>IF('Race 1'!C12&lt;&gt;0,'Race 1'!C12,"")</f>
        <v>Perry</v>
      </c>
      <c r="D12" s="1" t="str">
        <f>IF('Race 1'!D12&lt;&gt;0,'Race 1'!D12,"")</f>
        <v>Beneteau 42</v>
      </c>
      <c r="E12" s="1">
        <f>IF('Race 1'!E12&lt;&gt;0,'Race 1'!E12,"")</f>
        <v>75</v>
      </c>
      <c r="F12" s="17">
        <v>6</v>
      </c>
      <c r="G12" s="18">
        <v>0</v>
      </c>
      <c r="H12" s="19">
        <v>0</v>
      </c>
      <c r="I12" s="18">
        <v>6</v>
      </c>
      <c r="J12" s="18">
        <v>58</v>
      </c>
      <c r="K12" s="19">
        <v>3</v>
      </c>
      <c r="L12" s="2">
        <f>IF('Race 1'!B12="","",IF(F12="","DNC",IF(I12="","DNF",I12*3600+J12*60+K12-(F12*3600+G12*60+H12))))</f>
        <v>3483</v>
      </c>
      <c r="M12" s="20">
        <f>IF('Race 1'!B12="","",IF(F12="","DNC",IF(I12="","DNF",E12*$J$4)))</f>
        <v>291</v>
      </c>
      <c r="N12" s="20">
        <f>IF('Race 1'!B12="","",IF(F12="","DNC",IF(I12="","DNF",L12-M12)))</f>
        <v>3192</v>
      </c>
      <c r="O12" s="2">
        <f>IF('Race 1'!$B12&lt;&gt;0,IF($N12="DNC",(COUNTA('Race 1'!$B$9:$B$20)+1),IF($N12="DNF",(COUNTA($F$9:$F$20)+1),RANK($N12,$N$9:$N$20,1))),"")</f>
        <v>1</v>
      </c>
      <c r="P12" s="2">
        <f>IF('Race 1'!$B12&lt;&gt;0,IF($N12="DNC",COUNTA('Race 1'!$B$9:$B$44)+1,IF($N12="DNF",COUNTA($F$9:$F$44)+1,RANK($N12,$N$9:$N$44,1))),"")</f>
        <v>2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3.5" thickBot="1">
      <c r="A20" s="21">
        <f>IF('Race 1'!A20&lt;&gt;0,'Race 1'!A20,"")</f>
      </c>
      <c r="B20" s="33">
        <f>IF('Race 1'!B20&lt;&gt;0,'Race 1'!B20,"")</f>
      </c>
      <c r="C20" s="33">
        <f>IF('Race 1'!C20&lt;&gt;0,'Race 1'!C20,"")</f>
      </c>
      <c r="D20" s="33">
        <f>IF('Race 1'!D20&lt;&gt;0,'Race 1'!D20,"")</f>
      </c>
      <c r="E20" s="34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Castaway</v>
      </c>
      <c r="C21" s="1" t="str">
        <f>IF('Race 1'!C21&lt;&gt;0,'Race 1'!C21,"")</f>
        <v>Kelly Foust</v>
      </c>
      <c r="D21" s="1" t="str">
        <f>IF('Race 1'!D21&lt;&gt;0,'Race 1'!D21,"")</f>
        <v>Catalina 30</v>
      </c>
      <c r="E21" s="1">
        <f>IF('Race 1'!E21&lt;&gt;0,'Race 1'!E21,"")</f>
        <v>204</v>
      </c>
      <c r="F21" s="17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>
        <f>IF('Race 1'!$B21&lt;&gt;0,IF($N21="DNC",(COUNTA('Race 1'!$B$21:$B$32)+1),IF($N21="DNF",(COUNTA($F$21:$F$32)+1),RANK($N21,$N$21:$N$32,1))),"")</f>
        <v>5</v>
      </c>
      <c r="P21" s="2">
        <f>IF('Race 1'!$B21&lt;&gt;0,IF($N21="DNC",COUNTA('Race 1'!$B$9:$B$44)+1,IF($N21="DNF",COUNTA($F$9:$F$44)+1,RANK($N21,$N$9:$N$44,1))),"")</f>
        <v>13</v>
      </c>
    </row>
    <row r="22" spans="1:17" ht="12.75">
      <c r="A22" s="2">
        <f>IF('Race 1'!A22&lt;&gt;0,'Race 1'!A22,"")</f>
        <v>2</v>
      </c>
      <c r="B22" s="1" t="str">
        <f>IF('Race 1'!B22&lt;&gt;0,'Race 1'!B22,"")</f>
        <v>Insatiable</v>
      </c>
      <c r="C22" s="1" t="str">
        <f>IF('Race 1'!C22&lt;&gt;0,'Race 1'!C22,"")</f>
        <v>Steve Gordon</v>
      </c>
      <c r="D22" s="1" t="str">
        <f>IF('Race 1'!D22&lt;&gt;0,'Race 1'!D22,"")</f>
        <v>T-Bird</v>
      </c>
      <c r="E22" s="1">
        <f>IF('Race 1'!E22&lt;&gt;0,'Race 1'!E22,"")</f>
        <v>201</v>
      </c>
      <c r="F22" s="17">
        <v>6</v>
      </c>
      <c r="G22" s="18">
        <v>0</v>
      </c>
      <c r="H22" s="19">
        <v>0</v>
      </c>
      <c r="I22" s="18">
        <v>7</v>
      </c>
      <c r="J22" s="18">
        <v>3</v>
      </c>
      <c r="K22" s="19">
        <v>8</v>
      </c>
      <c r="L22" s="2">
        <f>IF('Race 1'!B22="","",IF(F22="","DNC",IF(I22="","DNF",I22*3600+J22*60+K22-(F22*3600+G22*60+H22))))</f>
        <v>3788</v>
      </c>
      <c r="M22" s="20">
        <f>IF('Race 1'!B22="","",IF(F22="","DNC",IF(I22="","DNF",E22*$J$4)))</f>
        <v>779.88</v>
      </c>
      <c r="N22" s="20">
        <f>IF('Race 1'!B22="","",IF(F22="","DNC",IF(I22="","DNF",L22-M22)))</f>
        <v>3008.12</v>
      </c>
      <c r="O22" s="2">
        <f>IF('Race 1'!$B22&lt;&gt;0,IF($N22="DNC",(COUNTA('Race 1'!$B$21:$B$32)+1),IF($N22="DNF",(COUNTA($F$21:$F$32)+1),RANK($N22,$N$21:$N$32,1))),"")</f>
        <v>1</v>
      </c>
      <c r="P22" s="2">
        <f>IF('Race 1'!$B22&lt;&gt;0,IF($N22="DNC",COUNTA('Race 1'!$B$9:$B$44)+1,IF($N22="DNF",COUNTA($F$9:$F$44)+1,RANK($N22,$N$9:$N$44,1))),"")</f>
        <v>1</v>
      </c>
      <c r="Q22" s="32"/>
    </row>
    <row r="23" spans="1:16" ht="12.75">
      <c r="A23" s="2">
        <f>IF('Race 1'!A23&lt;&gt;0,'Race 1'!A23,"")</f>
        <v>2</v>
      </c>
      <c r="B23" s="1" t="str">
        <f>IF('Race 1'!B23&lt;&gt;0,'Race 1'!B23,"")</f>
        <v>Aquila</v>
      </c>
      <c r="C23" s="1" t="str">
        <f>IF('Race 1'!C23&lt;&gt;0,'Race 1'!C23,"")</f>
        <v>Bill Powell</v>
      </c>
      <c r="D23" s="1" t="str">
        <f>IF('Race 1'!D23&lt;&gt;0,'Race 1'!D23,"")</f>
        <v>Beneteau 30E</v>
      </c>
      <c r="E23" s="1">
        <f>IF('Race 1'!E23&lt;&gt;0,'Race 1'!E23,"")</f>
        <v>156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1'!$B$21:$B$32)+1),IF($N23="DNF",(COUNTA($F$21:$F$32)+1),RANK($N23,$N$21:$N$32,1))),"")</f>
        <v>5</v>
      </c>
      <c r="P23" s="2">
        <f>IF('Race 1'!$B23&lt;&gt;0,IF($N23="DNC",COUNTA('Race 1'!$B$9:$B$44)+1,IF($N23="DNF",COUNTA($F$9:$F$44)+1,RANK($N23,$N$9:$N$44,1))),"")</f>
        <v>13</v>
      </c>
    </row>
    <row r="24" spans="1:16" ht="12.75">
      <c r="A24" s="2">
        <f>IF('Race 1'!A24&lt;&gt;0,'Race 1'!A24,"")</f>
        <v>2</v>
      </c>
      <c r="B24" s="1" t="str">
        <f>IF('Race 1'!B24&lt;&gt;0,'Race 1'!B24,"")</f>
        <v>Yeah Dogg</v>
      </c>
      <c r="C24" s="1" t="str">
        <f>IF('Race 1'!C24&lt;&gt;0,'Race 1'!C24,"")</f>
        <v>Cardenas</v>
      </c>
      <c r="D24" s="1" t="str">
        <f>IF('Race 1'!D24&lt;&gt;0,'Race 1'!D24,"")</f>
        <v>Olson 25</v>
      </c>
      <c r="E24" s="1">
        <f>IF('Race 1'!E24&lt;&gt;0,'Race 1'!E24,"")</f>
        <v>175</v>
      </c>
      <c r="F24" s="17">
        <v>6</v>
      </c>
      <c r="G24" s="18">
        <v>0</v>
      </c>
      <c r="H24" s="19">
        <v>0</v>
      </c>
      <c r="I24" s="18">
        <v>7</v>
      </c>
      <c r="J24" s="18">
        <v>7</v>
      </c>
      <c r="K24" s="19">
        <v>4</v>
      </c>
      <c r="L24" s="2">
        <f>IF('Race 1'!B24="","",IF(F24="","DNC",IF(I24="","DNF",I24*3600+J24*60+K24-(F24*3600+G24*60+H24))))</f>
        <v>4024</v>
      </c>
      <c r="M24" s="20">
        <f>IF('Race 1'!B24="","",IF(F24="","DNC",IF(I24="","DNF",E24*$J$4)))</f>
        <v>679</v>
      </c>
      <c r="N24" s="20">
        <f>IF('Race 1'!B24="","",IF(F24="","DNC",IF(I24="","DNF",L24-M24)))</f>
        <v>3345</v>
      </c>
      <c r="O24" s="2">
        <f>IF('Race 1'!$B24&lt;&gt;0,IF($N24="DNC",(COUNTA('Race 1'!$B$21:$B$32)+1),IF($N24="DNF",(COUNTA($F$21:$F$32)+1),RANK($N24,$N$21:$N$32,1))),"")</f>
        <v>2</v>
      </c>
      <c r="P24" s="2">
        <f>IF('Race 1'!$B24&lt;&gt;0,IF($N24="DNC",COUNTA('Race 1'!$B$9:$B$44)+1,IF($N24="DNF",COUNTA($F$9:$F$44)+1,RANK($N24,$N$9:$N$44,1))),"")</f>
        <v>3</v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5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9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5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  <c r="S28" t="s">
        <v>21</v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5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5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5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3.5" thickBot="1">
      <c r="A32" s="21">
        <f>IF('Race 1'!A32&lt;&gt;0,'Race 1'!A32,"")</f>
      </c>
      <c r="B32" s="33">
        <f>IF('Race 1'!B32&lt;&gt;0,'Race 1'!B32,"")</f>
      </c>
      <c r="C32" s="33">
        <f>IF('Race 1'!C32&lt;&gt;0,'Race 1'!C32,"")</f>
      </c>
      <c r="D32" s="33">
        <f>IF('Race 1'!D32&lt;&gt;0,'Race 1'!D32,"")</f>
      </c>
      <c r="E32" s="34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Amazing Grace</v>
      </c>
      <c r="C33" s="1" t="str">
        <f>IF('Race 1'!C33&lt;&gt;0,'Race 1'!C33,"")</f>
        <v>Joe Downing</v>
      </c>
      <c r="D33" s="1" t="str">
        <f>IF('Race 1'!D33&lt;&gt;0,'Race 1'!D33,"")</f>
        <v>Catalina 250</v>
      </c>
      <c r="E33" s="1">
        <f>IF('Race 1'!E33&lt;&gt;0,'Race 1'!E33,"")</f>
        <v>240</v>
      </c>
      <c r="F33" s="17">
        <v>6</v>
      </c>
      <c r="G33" s="18">
        <v>0</v>
      </c>
      <c r="H33" s="19">
        <v>0</v>
      </c>
      <c r="I33" s="18">
        <v>7</v>
      </c>
      <c r="J33" s="18">
        <v>44</v>
      </c>
      <c r="K33" s="19">
        <v>14</v>
      </c>
      <c r="L33" s="2">
        <f>IF('Race 1'!B33="","",IF(F33="","DNC",IF(I33="","DNF",I33*3600+J33*60+K33-(F33*3600+G33*60+H33))))</f>
        <v>6254</v>
      </c>
      <c r="M33" s="20">
        <f>IF('Race 1'!B33="","",IF(F33="","DNC",IF(I33="","DNF",E33*$J$4)))</f>
        <v>931.1999999999999</v>
      </c>
      <c r="N33" s="20">
        <f>IF('Race 1'!B33="","",IF(F33="","DNC",IF(I33="","DNF",L33-M33)))</f>
        <v>5322.8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4</v>
      </c>
    </row>
    <row r="34" spans="1:16" ht="12.75">
      <c r="A34" s="2">
        <f>IF('Race 1'!A34&lt;&gt;0,'Race 1'!A34,"")</f>
        <v>3</v>
      </c>
      <c r="B34" s="1" t="str">
        <f>IF('Race 1'!B34&lt;&gt;0,'Race 1'!B34,"")</f>
        <v>Chubby Bunny</v>
      </c>
      <c r="C34" s="1" t="str">
        <f>IF('Race 1'!C34&lt;&gt;0,'Race 1'!C34,"")</f>
        <v>Patrick Gehring</v>
      </c>
      <c r="D34" s="1" t="str">
        <f>IF('Race 1'!D34&lt;&gt;0,'Race 1'!D34,"")</f>
        <v>Benteau 50</v>
      </c>
      <c r="E34" s="1">
        <f>IF('Race 1'!E34&lt;&gt;0,'Race 1'!E34,"")</f>
        <v>93</v>
      </c>
      <c r="F34" s="17"/>
      <c r="G34" s="18"/>
      <c r="H34" s="19"/>
      <c r="I34" s="18"/>
      <c r="J34" s="18"/>
      <c r="K34" s="19"/>
      <c r="L34" s="2" t="str">
        <f>IF('Race 1'!B34="","",IF(F34="","DNC",IF(I34="","DNF",I34*3600+J34*60+K34-(F34*3600+G34*60+H34))))</f>
        <v>DNC</v>
      </c>
      <c r="M34" s="20" t="str">
        <f>IF('Race 1'!B34="","",IF(F34="","DNC",IF(I34="","DNF",E34*$J$4)))</f>
        <v>DNC</v>
      </c>
      <c r="N34" s="20" t="str">
        <f>IF('Race 1'!B34="","",IF(F34="","DNC",IF(I34="","DNF",L34-M34)))</f>
        <v>DNC</v>
      </c>
      <c r="O34" s="2">
        <f>IF('Race 1'!$B34&lt;&gt;0,IF($N34="DNC",(COUNTA('Race 1'!$B$33:$B$44)+1),IF($N34="DNF",(COUNTA($F$33:$F$44)+1),RANK($N34,$N$33:$N$44,1))),"")</f>
        <v>5</v>
      </c>
      <c r="P34" s="2">
        <f>IF('Race 1'!$B34&lt;&gt;0,IF($N34="DNC",COUNTA('Race 1'!$B$9:$B$44)+1,IF($N34="DNF",COUNTA($F$9:$F$44)+1,RANK($N34,$N$9:$N$44,1))),"")</f>
        <v>13</v>
      </c>
    </row>
    <row r="35" spans="1:16" ht="12.75">
      <c r="A35" s="2">
        <f>IF('Race 1'!A35&lt;&gt;0,'Race 1'!A35,"")</f>
        <v>3</v>
      </c>
      <c r="B35" s="1" t="str">
        <f>IF('Race 1'!B35&lt;&gt;0,'Race 1'!B35,"")</f>
        <v>Annica</v>
      </c>
      <c r="C35" s="1" t="str">
        <f>IF('Race 1'!C35&lt;&gt;0,'Race 1'!C35,"")</f>
        <v>Richard Kerby</v>
      </c>
      <c r="D35" s="1" t="str">
        <f>IF('Race 1'!D35&lt;&gt;0,'Race 1'!D35,"")</f>
        <v>Catalina 30</v>
      </c>
      <c r="E35" s="1">
        <f>IF('Race 1'!E35&lt;&gt;0,'Race 1'!E35,"")</f>
        <v>228</v>
      </c>
      <c r="F35" s="17"/>
      <c r="G35" s="18"/>
      <c r="H35" s="18"/>
      <c r="I35" s="17"/>
      <c r="J35" s="18"/>
      <c r="K35" s="18"/>
      <c r="L35" s="4" t="str">
        <f>IF('Race 1'!B35="","",IF(F35="","DNC",IF(I35="","DNF",I35*3600+J35*60+K35-(F35*3600+G35*60+H35))))</f>
        <v>DNC</v>
      </c>
      <c r="M35" s="20" t="str">
        <f>IF('Race 1'!B35="","",IF(F35="","DNC",IF(I35="","DNF",E35*$J$4)))</f>
        <v>DNC</v>
      </c>
      <c r="N35" s="20" t="str">
        <f>IF('Race 1'!B35="","",IF(F35="","DNC",IF(I35="","DNF",L35-M35)))</f>
        <v>DNC</v>
      </c>
      <c r="O35" s="2">
        <f>IF('Race 1'!$B35&lt;&gt;0,IF($N35="DNC",(COUNTA('Race 1'!$B$33:$B$44)+1),IF($N35="DNF",(COUNTA($F$33:$F$44)+1),RANK($N35,$N$33:$N$44,1))),"")</f>
        <v>5</v>
      </c>
      <c r="P35" s="2">
        <f>IF('Race 1'!$B35&lt;&gt;0,IF($N35="DNC",COUNTA('Race 1'!$B$9:$B$44)+1,IF($N35="DNF",COUNTA($F$9:$F$44)+1,RANK($N35,$N$9:$N$44,1))),"")</f>
        <v>13</v>
      </c>
    </row>
    <row r="36" spans="1:16" ht="12.75">
      <c r="A36" s="2">
        <f>IF('Race 1'!A36&lt;&gt;0,'Race 1'!A36,"")</f>
        <v>3</v>
      </c>
      <c r="B36" s="1" t="str">
        <f>IF('Race 1'!B36&lt;&gt;0,'Race 1'!B36,"")</f>
        <v>John Marie</v>
      </c>
      <c r="C36" s="1" t="str">
        <f>IF('Race 1'!C36&lt;&gt;0,'Race 1'!C36,"")</f>
        <v>Ralph Flick</v>
      </c>
      <c r="D36" s="1" t="str">
        <f>IF('Race 1'!D36&lt;&gt;0,'Race 1'!D36,"")</f>
        <v>Catalina 22</v>
      </c>
      <c r="E36" s="1">
        <f>IF('Race 1'!E36&lt;&gt;0,'Race 1'!E36,"")</f>
        <v>275</v>
      </c>
      <c r="F36" s="17"/>
      <c r="G36" s="18"/>
      <c r="H36" s="18"/>
      <c r="I36" s="17"/>
      <c r="J36" s="18"/>
      <c r="K36" s="18"/>
      <c r="L36" s="4" t="str">
        <f>IF('Race 1'!B36="","",IF(F36="","DNC",IF(I36="","DNF",I36*3600+J36*60+K36-(F36*3600+G36*60+H36))))</f>
        <v>DNC</v>
      </c>
      <c r="M36" s="20" t="str">
        <f>IF('Race 1'!B36="","",IF(F36="","DNC",IF(I36="","DNF",E36*$J$4)))</f>
        <v>DNC</v>
      </c>
      <c r="N36" s="20" t="str">
        <f>IF('Race 1'!B36="","",IF(F36="","DNC",IF(I36="","DNF",L36-M36)))</f>
        <v>DNC</v>
      </c>
      <c r="O36" s="2">
        <f>IF('Race 1'!$B36&lt;&gt;0,IF($N36="DNC",(COUNTA('Race 1'!$B$33:$B$44)+1),IF($N36="DNF",(COUNTA($F$33:$F$44)+1),RANK($N36,$N$33:$N$44,1))),"")</f>
        <v>5</v>
      </c>
      <c r="P36" s="2">
        <f>IF('Race 1'!$B36&lt;&gt;0,IF($N36="DNC",COUNTA('Race 1'!$B$9:$B$44)+1,IF($N36="DNF",COUNTA($F$9:$F$44)+1,RANK($N36,$N$9:$N$44,1))),"")</f>
        <v>13</v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8"/>
      <c r="I37" s="17"/>
      <c r="J37" s="18"/>
      <c r="K37" s="18"/>
      <c r="L37" s="4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8"/>
      <c r="I38" s="17"/>
      <c r="J38" s="18"/>
      <c r="K38" s="18"/>
      <c r="L38" s="4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4">
      <selection activeCell="R7" sqref="R7"/>
    </sheetView>
  </sheetViews>
  <sheetFormatPr defaultColWidth="9.140625" defaultRowHeight="12.75"/>
  <cols>
    <col min="1" max="1" width="3.7109375" style="0" customWidth="1"/>
    <col min="2" max="2" width="13.421875" style="1" customWidth="1"/>
    <col min="3" max="3" width="13.00390625" style="1" customWidth="1"/>
    <col min="4" max="10" width="6.421875" style="0" customWidth="1"/>
    <col min="11" max="11" width="10.140625" style="0" customWidth="1"/>
    <col min="12" max="19" width="6.421875" style="0" customWidth="1"/>
  </cols>
  <sheetData>
    <row r="1" spans="1:19" ht="12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2.75">
      <c r="A2" s="55" t="str">
        <f>'Race 1'!A2</f>
        <v>Summer Friday Series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5" spans="1:19" ht="12.75">
      <c r="A5" t="s">
        <v>9</v>
      </c>
      <c r="B5" s="1" t="s">
        <v>22</v>
      </c>
      <c r="C5" s="1" t="s">
        <v>11</v>
      </c>
      <c r="D5" s="56" t="s">
        <v>23</v>
      </c>
      <c r="E5" s="56"/>
      <c r="F5" s="56"/>
      <c r="G5" s="56"/>
      <c r="H5" s="56"/>
      <c r="I5" s="56"/>
      <c r="J5" s="56"/>
      <c r="K5" s="56"/>
      <c r="L5" s="57" t="s">
        <v>24</v>
      </c>
      <c r="M5" s="57"/>
      <c r="N5" s="57"/>
      <c r="O5" s="57"/>
      <c r="P5" s="57"/>
      <c r="Q5" s="57"/>
      <c r="R5" s="57"/>
      <c r="S5" s="57"/>
    </row>
    <row r="6" spans="4:19" ht="12.75">
      <c r="D6" s="57" t="s">
        <v>25</v>
      </c>
      <c r="E6" s="57"/>
      <c r="F6" s="57"/>
      <c r="G6" s="57"/>
      <c r="H6" s="57"/>
      <c r="I6" s="44"/>
      <c r="J6" s="2" t="s">
        <v>26</v>
      </c>
      <c r="K6" s="2" t="s">
        <v>8</v>
      </c>
      <c r="L6" s="57" t="s">
        <v>25</v>
      </c>
      <c r="M6" s="57"/>
      <c r="N6" s="57"/>
      <c r="O6" s="57"/>
      <c r="P6" s="57"/>
      <c r="Q6" s="44"/>
      <c r="R6" s="2" t="s">
        <v>26</v>
      </c>
      <c r="S6" s="2" t="s">
        <v>8</v>
      </c>
    </row>
    <row r="7" spans="1:19" ht="12.75">
      <c r="A7" s="36"/>
      <c r="B7" s="33"/>
      <c r="C7" s="33"/>
      <c r="D7" s="37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/>
      <c r="K7" s="36"/>
      <c r="L7" s="37">
        <v>1</v>
      </c>
      <c r="M7" s="21">
        <v>2</v>
      </c>
      <c r="N7" s="21">
        <v>3</v>
      </c>
      <c r="O7" s="21">
        <v>4</v>
      </c>
      <c r="P7" s="21">
        <v>5</v>
      </c>
      <c r="Q7" s="21">
        <v>6</v>
      </c>
      <c r="R7" s="21"/>
      <c r="S7" s="21"/>
    </row>
    <row r="8" spans="1:19" ht="12.75">
      <c r="A8" s="38"/>
      <c r="B8" s="39"/>
      <c r="C8" s="39"/>
      <c r="D8" s="40"/>
      <c r="E8" s="41"/>
      <c r="F8" s="41"/>
      <c r="G8" s="41"/>
      <c r="H8" s="41"/>
      <c r="I8" s="41"/>
      <c r="J8" s="41"/>
      <c r="K8" s="41"/>
      <c r="L8" s="40"/>
      <c r="M8" s="41"/>
      <c r="N8" s="41"/>
      <c r="O8" s="41"/>
      <c r="P8" s="41"/>
      <c r="Q8" s="41"/>
      <c r="R8" s="41"/>
      <c r="S8" s="41"/>
    </row>
    <row r="9" spans="1:19" ht="12.75">
      <c r="A9">
        <f>'Race 1'!A9</f>
        <v>1</v>
      </c>
      <c r="B9" s="1" t="str">
        <f>IF('Race 1'!B9="","",'Race 1'!B9)</f>
        <v>Corsair</v>
      </c>
      <c r="C9" s="1" t="str">
        <f>IF('Race 1'!B9="","",'Race 1'!C9)</f>
        <v>Gary Seibert</v>
      </c>
      <c r="D9" s="4">
        <f>IF('Race 1'!O9&lt;&gt;0,'Race 1'!O9,"")</f>
        <v>1</v>
      </c>
      <c r="E9" s="2">
        <f>IF('Race 2'!O9&lt;&gt;0,'Race 2'!O9,"")</f>
        <v>2</v>
      </c>
      <c r="F9" s="2">
        <f>IF('Race 3'!O9&lt;&gt;0,'Race 3'!O9,"")</f>
        <v>1</v>
      </c>
      <c r="G9" s="2">
        <f>IF('Race 4'!O9&lt;&gt;0,'Race 4'!O9,"")</f>
        <v>2</v>
      </c>
      <c r="H9" s="2">
        <f>IF('Race 5'!O9&lt;&gt;0,'Race 5'!O9,"")</f>
        <v>5</v>
      </c>
      <c r="I9" s="2">
        <f>IF('Race 6'!O9&lt;&gt;0,'Race 6'!O9,"")</f>
        <v>5</v>
      </c>
      <c r="J9" s="2">
        <f>IF(SUM(D9:I9)&lt;&gt;0,SUM(D9:I9)-MAX(D9:I9),"")</f>
        <v>11</v>
      </c>
      <c r="K9" s="42">
        <f aca="true" t="shared" si="0" ref="K9:K20">IF(J9&lt;&gt;"",RANK(J9,$J$9:$J$20,1),"")</f>
        <v>1</v>
      </c>
      <c r="L9" s="4">
        <f>IF('Race 1'!P9&lt;&gt;0,'Race 1'!P9,"")</f>
        <v>2</v>
      </c>
      <c r="M9" s="2">
        <f>IF('Race 2'!P9&lt;&gt;0,'Race 2'!P9,"")</f>
        <v>3</v>
      </c>
      <c r="N9" s="2">
        <f>IF('Race 3'!P9&lt;&gt;0,'Race 3'!P9,"")</f>
        <v>1</v>
      </c>
      <c r="O9" s="2">
        <f>IF('Race 4'!P9&lt;&gt;0,'Race 4'!P9,"")</f>
        <v>4</v>
      </c>
      <c r="P9" s="2">
        <f>IF('Race 5'!P9&lt;&gt;0,'Race 5'!P9,"")</f>
        <v>13</v>
      </c>
      <c r="Q9" s="2">
        <f>IF('Race 6'!P9&lt;&gt;0,'Race 6'!P9,"")</f>
        <v>13</v>
      </c>
      <c r="R9" s="2">
        <f>IF(SUM(L9:Q9)&lt;&gt;0,SUM(L9:Q9)-MAX(L9:Q9),"")</f>
        <v>23</v>
      </c>
      <c r="S9" s="42">
        <f>IF(R9&lt;&gt;"",RANK(R9,$R$9:$R$44,1),"")</f>
        <v>3</v>
      </c>
    </row>
    <row r="10" spans="1:19" ht="12.75">
      <c r="A10">
        <f>'Race 1'!A10</f>
        <v>1</v>
      </c>
      <c r="B10" s="1" t="str">
        <f>IF('Race 1'!B10="","",'Race 1'!B10)</f>
        <v>the Boss</v>
      </c>
      <c r="C10" s="1" t="str">
        <f>IF('Race 1'!B10="","",'Race 1'!C10)</f>
        <v>Chad Stenwick</v>
      </c>
      <c r="D10" s="4">
        <f>IF('Race 1'!O10&lt;&gt;0,'Race 1'!O10,"")</f>
        <v>5</v>
      </c>
      <c r="E10" s="2">
        <f>IF('Race 2'!O10&lt;&gt;0,'Race 2'!O10,"")</f>
        <v>5</v>
      </c>
      <c r="F10" s="2">
        <f>IF('Race 3'!O10&lt;&gt;0,'Race 3'!O10,"")</f>
        <v>5</v>
      </c>
      <c r="G10" s="2">
        <f>IF('Race 4'!O10&lt;&gt;0,'Race 4'!O10,"")</f>
        <v>5</v>
      </c>
      <c r="H10" s="2">
        <f>IF('Race 5'!O10&lt;&gt;0,'Race 5'!O10,"")</f>
        <v>1</v>
      </c>
      <c r="I10" s="2">
        <f>IF('Race 6'!O10&lt;&gt;0,'Race 6'!O10,"")</f>
        <v>5</v>
      </c>
      <c r="J10" s="2">
        <f aca="true" t="shared" si="1" ref="J10:J44">IF(SUM(D10:I10)&lt;&gt;0,SUM(D10:I10)-MAX(D10:I10),"")</f>
        <v>21</v>
      </c>
      <c r="K10" s="42">
        <f t="shared" si="0"/>
        <v>3</v>
      </c>
      <c r="L10" s="4">
        <f>IF('Race 1'!P10&lt;&gt;0,'Race 1'!P10,"")</f>
        <v>13</v>
      </c>
      <c r="M10" s="2">
        <f>IF('Race 2'!P10&lt;&gt;0,'Race 2'!P10,"")</f>
        <v>13</v>
      </c>
      <c r="N10" s="2">
        <f>IF('Race 3'!P10&lt;&gt;0,'Race 3'!P10,"")</f>
        <v>13</v>
      </c>
      <c r="O10" s="2">
        <f>IF('Race 4'!P10&lt;&gt;0,'Race 4'!P10,"")</f>
        <v>13</v>
      </c>
      <c r="P10" s="2">
        <f>IF('Race 5'!P10&lt;&gt;0,'Race 5'!P10,"")</f>
        <v>1</v>
      </c>
      <c r="Q10" s="2">
        <f>IF('Race 6'!P10&lt;&gt;0,'Race 6'!P10,"")</f>
        <v>13</v>
      </c>
      <c r="R10" s="2">
        <f aca="true" t="shared" si="2" ref="R10:R44">IF(SUM(L10:Q10)&lt;&gt;0,SUM(L10:Q10)-MAX(L10:Q10),"")</f>
        <v>53</v>
      </c>
      <c r="S10" s="42">
        <f aca="true" t="shared" si="3" ref="S10:S44">IF(R10&lt;&gt;"",RANK(R10,$R$9:$R$44,1),"")</f>
        <v>8</v>
      </c>
    </row>
    <row r="11" spans="1:19" ht="12.75">
      <c r="A11">
        <f>'Race 1'!A11</f>
        <v>1</v>
      </c>
      <c r="B11" s="1" t="str">
        <f>IF('Race 1'!B11="","",'Race 1'!B11)</f>
        <v>Tantalus</v>
      </c>
      <c r="C11" s="1" t="str">
        <f>IF('Race 1'!B11="","",'Race 1'!C11)</f>
        <v>Ole Hovland</v>
      </c>
      <c r="D11" s="4">
        <f>IF('Race 1'!O11&lt;&gt;0,'Race 1'!O11,"")</f>
        <v>5</v>
      </c>
      <c r="E11" s="2">
        <f>IF('Race 2'!O11&lt;&gt;0,'Race 2'!O11,"")</f>
        <v>1</v>
      </c>
      <c r="F11" s="2">
        <f>IF('Race 3'!O11&lt;&gt;0,'Race 3'!O11,"")</f>
        <v>2</v>
      </c>
      <c r="G11" s="2">
        <f>IF('Race 4'!O11&lt;&gt;0,'Race 4'!O11,"")</f>
        <v>1</v>
      </c>
      <c r="H11" s="2">
        <f>IF('Race 5'!O11&lt;&gt;0,'Race 5'!O11,"")</f>
        <v>2</v>
      </c>
      <c r="I11" s="2">
        <f>IF('Race 6'!O11&lt;&gt;0,'Race 6'!O11,"")</f>
        <v>5</v>
      </c>
      <c r="J11" s="2">
        <f t="shared" si="1"/>
        <v>11</v>
      </c>
      <c r="K11" s="42">
        <f t="shared" si="0"/>
        <v>1</v>
      </c>
      <c r="L11" s="4">
        <f>IF('Race 1'!P11&lt;&gt;0,'Race 1'!P11,"")</f>
        <v>13</v>
      </c>
      <c r="M11" s="2">
        <f>IF('Race 2'!P11&lt;&gt;0,'Race 2'!P11,"")</f>
        <v>2</v>
      </c>
      <c r="N11" s="2">
        <f>IF('Race 3'!P11&lt;&gt;0,'Race 3'!P11,"")</f>
        <v>3</v>
      </c>
      <c r="O11" s="2">
        <f>IF('Race 4'!P11&lt;&gt;0,'Race 4'!P11,"")</f>
        <v>1</v>
      </c>
      <c r="P11" s="2">
        <f>IF('Race 5'!P11&lt;&gt;0,'Race 5'!P11,"")</f>
        <v>2</v>
      </c>
      <c r="Q11" s="2">
        <f>IF('Race 6'!P11&lt;&gt;0,'Race 6'!P11,"")</f>
        <v>13</v>
      </c>
      <c r="R11" s="2">
        <f t="shared" si="2"/>
        <v>21</v>
      </c>
      <c r="S11" s="42">
        <f t="shared" si="3"/>
        <v>2</v>
      </c>
    </row>
    <row r="12" spans="1:19" ht="12.75">
      <c r="A12">
        <f>'Race 1'!A12</f>
        <v>1</v>
      </c>
      <c r="B12" s="1" t="str">
        <f>IF('Race 1'!B12="","",'Race 1'!B12)</f>
        <v>Novia</v>
      </c>
      <c r="C12" s="1" t="str">
        <f>IF('Race 1'!B12="","",'Race 1'!C12)</f>
        <v>Perry</v>
      </c>
      <c r="D12" s="4">
        <f>IF('Race 1'!O12&lt;&gt;0,'Race 1'!O12,"")</f>
        <v>5</v>
      </c>
      <c r="E12" s="2">
        <f>IF('Race 2'!O12&lt;&gt;0,'Race 2'!O12,"")</f>
        <v>5</v>
      </c>
      <c r="F12" s="2">
        <f>IF('Race 3'!O12&lt;&gt;0,'Race 3'!O12,"")</f>
        <v>5</v>
      </c>
      <c r="G12" s="2">
        <f>IF('Race 4'!O12&lt;&gt;0,'Race 4'!O12,"")</f>
        <v>5</v>
      </c>
      <c r="H12" s="2">
        <f>IF('Race 5'!O12&lt;&gt;0,'Race 5'!O12,"")</f>
        <v>5</v>
      </c>
      <c r="I12" s="2">
        <f>IF('Race 6'!O12&lt;&gt;0,'Race 6'!O12,"")</f>
        <v>1</v>
      </c>
      <c r="J12" s="2">
        <f t="shared" si="1"/>
        <v>21</v>
      </c>
      <c r="K12" s="42">
        <f t="shared" si="0"/>
        <v>3</v>
      </c>
      <c r="L12" s="4">
        <f>IF('Race 1'!P12&lt;&gt;0,'Race 1'!P12,"")</f>
        <v>13</v>
      </c>
      <c r="M12" s="2">
        <f>IF('Race 2'!P12&lt;&gt;0,'Race 2'!P12,"")</f>
        <v>13</v>
      </c>
      <c r="N12" s="2">
        <f>IF('Race 3'!P12&lt;&gt;0,'Race 3'!P12,"")</f>
        <v>13</v>
      </c>
      <c r="O12" s="2">
        <f>IF('Race 4'!P12&lt;&gt;0,'Race 4'!P12,"")</f>
        <v>13</v>
      </c>
      <c r="P12" s="2">
        <f>IF('Race 5'!P12&lt;&gt;0,'Race 5'!P12,"")</f>
        <v>13</v>
      </c>
      <c r="Q12" s="2">
        <f>IF('Race 6'!P12&lt;&gt;0,'Race 6'!P12,"")</f>
        <v>2</v>
      </c>
      <c r="R12" s="2">
        <f t="shared" si="2"/>
        <v>54</v>
      </c>
      <c r="S12" s="42">
        <f t="shared" si="3"/>
        <v>9</v>
      </c>
    </row>
    <row r="13" spans="1:19" ht="12.75">
      <c r="A13">
        <f>'Race 1'!A13</f>
        <v>1</v>
      </c>
      <c r="B13" s="1">
        <f>IF('Race 1'!B13="","",'Race 1'!B13)</f>
      </c>
      <c r="C13" s="1">
        <f>IF('Race 1'!B13="","",'Race 1'!C13)</f>
      </c>
      <c r="D13" s="4">
        <f>IF('Race 1'!O13&lt;&gt;0,'Race 1'!O13,"")</f>
      </c>
      <c r="E13" s="2">
        <f>IF('Race 2'!O13&lt;&gt;0,'Race 2'!O13,"")</f>
      </c>
      <c r="F13" s="2">
        <f>IF('Race 3'!O13&lt;&gt;0,'Race 3'!O13,"")</f>
      </c>
      <c r="G13" s="2">
        <f>IF('Race 4'!O13&lt;&gt;0,'Race 4'!O13,"")</f>
      </c>
      <c r="H13" s="2">
        <f>IF('Race 5'!O13&lt;&gt;0,'Race 5'!O13,"")</f>
      </c>
      <c r="I13" s="2">
        <f>IF('Race 6'!O13&lt;&gt;0,'Race 6'!O13,"")</f>
      </c>
      <c r="J13" s="2">
        <f t="shared" si="1"/>
      </c>
      <c r="K13" s="42">
        <f t="shared" si="0"/>
      </c>
      <c r="L13" s="4">
        <f>IF('Race 1'!P13&lt;&gt;0,'Race 1'!P13,"")</f>
      </c>
      <c r="M13" s="2">
        <f>IF('Race 2'!P13&lt;&gt;0,'Race 2'!P13,"")</f>
      </c>
      <c r="N13" s="2">
        <f>IF('Race 3'!P13&lt;&gt;0,'Race 3'!P13,"")</f>
      </c>
      <c r="O13" s="2">
        <f>IF('Race 4'!P13&lt;&gt;0,'Race 4'!P13,"")</f>
      </c>
      <c r="P13" s="2">
        <f>IF('Race 5'!P13&lt;&gt;0,'Race 5'!P13,"")</f>
      </c>
      <c r="Q13" s="2">
        <f>IF('Race 6'!P13&lt;&gt;0,'Race 6'!P13,"")</f>
      </c>
      <c r="R13" s="2">
        <f t="shared" si="2"/>
      </c>
      <c r="S13" s="42">
        <f t="shared" si="3"/>
      </c>
    </row>
    <row r="14" spans="1:19" ht="12.75">
      <c r="A14">
        <f>'Race 1'!A14</f>
        <v>1</v>
      </c>
      <c r="B14" s="1">
        <f>IF('Race 1'!B14="","",'Race 1'!B14)</f>
      </c>
      <c r="C14" s="1">
        <f>IF('Race 1'!B14="","",'Race 1'!C14)</f>
      </c>
      <c r="D14" s="4">
        <f>IF('Race 1'!O14&lt;&gt;0,'Race 1'!O14,"")</f>
      </c>
      <c r="E14" s="2">
        <f>IF('Race 2'!O14&lt;&gt;0,'Race 2'!O14,"")</f>
      </c>
      <c r="F14" s="2">
        <f>IF('Race 3'!O14&lt;&gt;0,'Race 3'!O14,"")</f>
      </c>
      <c r="G14" s="2">
        <f>IF('Race 4'!O14&lt;&gt;0,'Race 4'!O14,"")</f>
      </c>
      <c r="H14" s="2">
        <f>IF('Race 5'!O14&lt;&gt;0,'Race 5'!O14,"")</f>
      </c>
      <c r="I14" s="2">
        <f>IF('Race 6'!O14&lt;&gt;0,'Race 6'!O14,"")</f>
      </c>
      <c r="J14" s="2">
        <f t="shared" si="1"/>
      </c>
      <c r="K14" s="42">
        <f t="shared" si="0"/>
      </c>
      <c r="L14" s="4">
        <f>IF('Race 1'!P14&lt;&gt;0,'Race 1'!P14,"")</f>
      </c>
      <c r="M14" s="2">
        <f>IF('Race 2'!P14&lt;&gt;0,'Race 2'!P14,"")</f>
      </c>
      <c r="N14" s="2">
        <f>IF('Race 3'!P14&lt;&gt;0,'Race 3'!P14,"")</f>
      </c>
      <c r="O14" s="2">
        <f>IF('Race 4'!P14&lt;&gt;0,'Race 4'!P14,"")</f>
      </c>
      <c r="P14" s="2">
        <f>IF('Race 5'!P14&lt;&gt;0,'Race 5'!P14,"")</f>
      </c>
      <c r="Q14" s="2">
        <f>IF('Race 6'!P14&lt;&gt;0,'Race 6'!P14,"")</f>
      </c>
      <c r="R14" s="2">
        <f t="shared" si="2"/>
      </c>
      <c r="S14" s="42">
        <f t="shared" si="3"/>
      </c>
    </row>
    <row r="15" spans="1:19" ht="12.75">
      <c r="A15">
        <f>'Race 1'!A15</f>
        <v>1</v>
      </c>
      <c r="B15" s="1">
        <f>IF('Race 1'!B15="","",'Race 1'!B15)</f>
      </c>
      <c r="C15" s="1">
        <f>IF('Race 1'!B15="","",'Race 1'!C15)</f>
      </c>
      <c r="D15" s="4">
        <f>IF('Race 1'!O15&lt;&gt;0,'Race 1'!O15,"")</f>
      </c>
      <c r="E15" s="2">
        <f>IF('Race 2'!O15&lt;&gt;0,'Race 2'!O15,"")</f>
      </c>
      <c r="F15" s="2">
        <f>IF('Race 3'!O15&lt;&gt;0,'Race 3'!O15,"")</f>
      </c>
      <c r="G15" s="2">
        <f>IF('Race 4'!O15&lt;&gt;0,'Race 4'!O15,"")</f>
      </c>
      <c r="H15" s="2">
        <f>IF('Race 5'!O15&lt;&gt;0,'Race 5'!O15,"")</f>
      </c>
      <c r="I15" s="2">
        <f>IF('Race 6'!O15&lt;&gt;0,'Race 6'!O15,"")</f>
      </c>
      <c r="J15" s="2">
        <f t="shared" si="1"/>
      </c>
      <c r="K15" s="42">
        <f t="shared" si="0"/>
      </c>
      <c r="L15" s="4">
        <f>IF('Race 1'!P15&lt;&gt;0,'Race 1'!P15,"")</f>
      </c>
      <c r="M15" s="2">
        <f>IF('Race 2'!P15&lt;&gt;0,'Race 2'!P15,"")</f>
      </c>
      <c r="N15" s="2">
        <f>IF('Race 3'!P15&lt;&gt;0,'Race 3'!P15,"")</f>
      </c>
      <c r="O15" s="2">
        <f>IF('Race 4'!P15&lt;&gt;0,'Race 4'!P15,"")</f>
      </c>
      <c r="P15" s="2">
        <f>IF('Race 5'!P15&lt;&gt;0,'Race 5'!P15,"")</f>
      </c>
      <c r="Q15" s="2">
        <f>IF('Race 6'!P15&lt;&gt;0,'Race 6'!P15,"")</f>
      </c>
      <c r="R15" s="2">
        <f t="shared" si="2"/>
      </c>
      <c r="S15" s="42">
        <f t="shared" si="3"/>
      </c>
    </row>
    <row r="16" spans="1:19" ht="12.75">
      <c r="A16">
        <f>'Race 1'!A16</f>
        <v>1</v>
      </c>
      <c r="B16" s="1">
        <f>IF('Race 1'!B16="","",'Race 1'!B16)</f>
      </c>
      <c r="C16" s="1">
        <f>IF('Race 1'!B16="","",'Race 1'!C16)</f>
      </c>
      <c r="D16" s="4">
        <f>IF('Race 1'!O16&lt;&gt;0,'Race 1'!O16,"")</f>
      </c>
      <c r="E16" s="2">
        <f>IF('Race 2'!O16&lt;&gt;0,'Race 2'!O16,"")</f>
      </c>
      <c r="F16" s="2">
        <f>IF('Race 3'!O16&lt;&gt;0,'Race 3'!O16,"")</f>
      </c>
      <c r="G16" s="2">
        <f>IF('Race 4'!O16&lt;&gt;0,'Race 4'!O16,"")</f>
      </c>
      <c r="H16" s="2">
        <f>IF('Race 5'!O16&lt;&gt;0,'Race 5'!O16,"")</f>
      </c>
      <c r="I16" s="2">
        <f>IF('Race 6'!O16&lt;&gt;0,'Race 6'!O16,"")</f>
      </c>
      <c r="J16" s="2">
        <f t="shared" si="1"/>
      </c>
      <c r="K16" s="42">
        <f t="shared" si="0"/>
      </c>
      <c r="L16" s="4">
        <f>IF('Race 1'!P16&lt;&gt;0,'Race 1'!P16,"")</f>
      </c>
      <c r="M16" s="2">
        <f>IF('Race 2'!P16&lt;&gt;0,'Race 2'!P16,"")</f>
      </c>
      <c r="N16" s="2">
        <f>IF('Race 3'!P16&lt;&gt;0,'Race 3'!P16,"")</f>
      </c>
      <c r="O16" s="2">
        <f>IF('Race 4'!P16&lt;&gt;0,'Race 4'!P16,"")</f>
      </c>
      <c r="P16" s="2">
        <f>IF('Race 5'!P16&lt;&gt;0,'Race 5'!P16,"")</f>
      </c>
      <c r="Q16" s="2">
        <f>IF('Race 6'!P16&lt;&gt;0,'Race 6'!P16,"")</f>
      </c>
      <c r="R16" s="2">
        <f t="shared" si="2"/>
      </c>
      <c r="S16" s="42">
        <f t="shared" si="3"/>
      </c>
    </row>
    <row r="17" spans="1:19" ht="12.75">
      <c r="A17">
        <f>'Race 1'!A17</f>
        <v>1</v>
      </c>
      <c r="B17" s="1">
        <f>IF('Race 1'!B17="","",'Race 1'!B17)</f>
      </c>
      <c r="C17" s="1">
        <f>IF('Race 1'!B17="","",'Race 1'!C17)</f>
      </c>
      <c r="D17" s="4">
        <f>IF('Race 1'!O17&lt;&gt;0,'Race 1'!O17,"")</f>
      </c>
      <c r="E17" s="2">
        <f>IF('Race 2'!O17&lt;&gt;0,'Race 2'!O17,"")</f>
      </c>
      <c r="F17" s="2">
        <f>IF('Race 3'!O17&lt;&gt;0,'Race 3'!O17,"")</f>
      </c>
      <c r="G17" s="2">
        <f>IF('Race 4'!O17&lt;&gt;0,'Race 4'!O17,"")</f>
      </c>
      <c r="H17" s="2">
        <f>IF('Race 5'!O17&lt;&gt;0,'Race 5'!O17,"")</f>
      </c>
      <c r="I17" s="2">
        <f>IF('Race 6'!O17&lt;&gt;0,'Race 6'!O17,"")</f>
      </c>
      <c r="J17" s="2">
        <f t="shared" si="1"/>
      </c>
      <c r="K17" s="42">
        <f t="shared" si="0"/>
      </c>
      <c r="L17" s="4">
        <f>IF('Race 1'!P17&lt;&gt;0,'Race 1'!P17,"")</f>
      </c>
      <c r="M17" s="2">
        <f>IF('Race 2'!P17&lt;&gt;0,'Race 2'!P17,"")</f>
      </c>
      <c r="N17" s="2">
        <f>IF('Race 3'!P17&lt;&gt;0,'Race 3'!P17,"")</f>
      </c>
      <c r="O17" s="2">
        <f>IF('Race 4'!P17&lt;&gt;0,'Race 4'!P17,"")</f>
      </c>
      <c r="P17" s="2">
        <f>IF('Race 5'!P17&lt;&gt;0,'Race 5'!P17,"")</f>
      </c>
      <c r="Q17" s="2">
        <f>IF('Race 6'!P17&lt;&gt;0,'Race 6'!P17,"")</f>
      </c>
      <c r="R17" s="2">
        <f t="shared" si="2"/>
      </c>
      <c r="S17" s="42">
        <f t="shared" si="3"/>
      </c>
    </row>
    <row r="18" spans="1:19" ht="12.75">
      <c r="A18">
        <f>'Race 1'!A18</f>
        <v>1</v>
      </c>
      <c r="B18" s="1">
        <f>IF('Race 1'!B18="","",'Race 1'!B18)</f>
      </c>
      <c r="C18" s="1">
        <f>IF('Race 1'!B18="","",'Race 1'!C18)</f>
      </c>
      <c r="D18" s="4">
        <f>IF('Race 1'!O18&lt;&gt;0,'Race 1'!O18,"")</f>
      </c>
      <c r="E18" s="2">
        <f>IF('Race 2'!O18&lt;&gt;0,'Race 2'!O18,"")</f>
      </c>
      <c r="F18" s="2">
        <f>IF('Race 3'!O18&lt;&gt;0,'Race 3'!O18,"")</f>
      </c>
      <c r="G18" s="2">
        <f>IF('Race 4'!O18&lt;&gt;0,'Race 4'!O18,"")</f>
      </c>
      <c r="H18" s="2">
        <f>IF('Race 5'!O18&lt;&gt;0,'Race 5'!O18,"")</f>
      </c>
      <c r="I18" s="2">
        <f>IF('Race 6'!O18&lt;&gt;0,'Race 6'!O18,"")</f>
      </c>
      <c r="J18" s="2">
        <f t="shared" si="1"/>
      </c>
      <c r="K18" s="42">
        <f t="shared" si="0"/>
      </c>
      <c r="L18" s="4">
        <f>IF('Race 1'!P18&lt;&gt;0,'Race 1'!P18,"")</f>
      </c>
      <c r="M18" s="2">
        <f>IF('Race 2'!P18&lt;&gt;0,'Race 2'!P18,"")</f>
      </c>
      <c r="N18" s="2">
        <f>IF('Race 3'!P18&lt;&gt;0,'Race 3'!P18,"")</f>
      </c>
      <c r="O18" s="2">
        <f>IF('Race 4'!P18&lt;&gt;0,'Race 4'!P18,"")</f>
      </c>
      <c r="P18" s="2">
        <f>IF('Race 5'!P18&lt;&gt;0,'Race 5'!P18,"")</f>
      </c>
      <c r="Q18" s="2">
        <f>IF('Race 6'!P18&lt;&gt;0,'Race 6'!P18,"")</f>
      </c>
      <c r="R18" s="2">
        <f t="shared" si="2"/>
      </c>
      <c r="S18" s="42">
        <f t="shared" si="3"/>
      </c>
    </row>
    <row r="19" spans="1:19" ht="12.75">
      <c r="A19">
        <f>'Race 1'!A19</f>
        <v>1</v>
      </c>
      <c r="B19" s="1">
        <f>IF('Race 1'!B19="","",'Race 1'!B19)</f>
      </c>
      <c r="C19" s="1">
        <f>IF('Race 1'!B19="","",'Race 1'!C19)</f>
      </c>
      <c r="D19" s="4">
        <f>IF('Race 1'!O19&lt;&gt;0,'Race 1'!O19,"")</f>
      </c>
      <c r="E19" s="2">
        <f>IF('Race 2'!O19&lt;&gt;0,'Race 2'!O19,"")</f>
      </c>
      <c r="F19" s="2">
        <f>IF('Race 3'!O19&lt;&gt;0,'Race 3'!O19,"")</f>
      </c>
      <c r="G19" s="2">
        <f>IF('Race 4'!O19&lt;&gt;0,'Race 4'!O19,"")</f>
      </c>
      <c r="H19" s="2">
        <f>IF('Race 5'!O19&lt;&gt;0,'Race 5'!O19,"")</f>
      </c>
      <c r="I19" s="2">
        <f>IF('Race 6'!O19&lt;&gt;0,'Race 6'!O19,"")</f>
      </c>
      <c r="J19" s="2">
        <f t="shared" si="1"/>
      </c>
      <c r="K19" s="42">
        <f t="shared" si="0"/>
      </c>
      <c r="L19" s="4">
        <f>IF('Race 1'!P19&lt;&gt;0,'Race 1'!P19,"")</f>
      </c>
      <c r="M19" s="2">
        <f>IF('Race 2'!P19&lt;&gt;0,'Race 2'!P19,"")</f>
      </c>
      <c r="N19" s="2">
        <f>IF('Race 3'!P19&lt;&gt;0,'Race 3'!P19,"")</f>
      </c>
      <c r="O19" s="2">
        <f>IF('Race 4'!P19&lt;&gt;0,'Race 4'!P19,"")</f>
      </c>
      <c r="P19" s="2">
        <f>IF('Race 5'!P19&lt;&gt;0,'Race 5'!P19,"")</f>
      </c>
      <c r="Q19" s="2">
        <f>IF('Race 6'!P19&lt;&gt;0,'Race 6'!P19,"")</f>
      </c>
      <c r="R19" s="2">
        <f t="shared" si="2"/>
      </c>
      <c r="S19" s="42">
        <f t="shared" si="3"/>
      </c>
    </row>
    <row r="20" spans="1:19" ht="12.75">
      <c r="A20" s="36"/>
      <c r="B20" s="33">
        <f>IF('Race 1'!B20="","",'Race 1'!B20)</f>
      </c>
      <c r="C20" s="33">
        <f>IF('Race 1'!B20="","",'Race 1'!C20)</f>
      </c>
      <c r="D20" s="37">
        <f>IF('Race 1'!O20&lt;&gt;0,'Race 1'!O20,"")</f>
      </c>
      <c r="E20" s="21">
        <f>IF('Race 2'!O20&lt;&gt;0,'Race 2'!O20,"")</f>
      </c>
      <c r="F20" s="21">
        <f>IF('Race 3'!O20&lt;&gt;0,'Race 3'!O20,"")</f>
      </c>
      <c r="G20" s="21">
        <f>IF('Race 4'!O20&lt;&gt;0,'Race 4'!O20,"")</f>
      </c>
      <c r="H20" s="21">
        <f>IF('Race 5'!O20&lt;&gt;0,'Race 5'!O20,"")</f>
      </c>
      <c r="I20" s="2">
        <f>IF('Race 6'!O20&lt;&gt;0,'Race 6'!O20,"")</f>
      </c>
      <c r="J20" s="2">
        <f t="shared" si="1"/>
      </c>
      <c r="K20" s="42">
        <f t="shared" si="0"/>
      </c>
      <c r="L20" s="4">
        <f>IF('Race 1'!P20&lt;&gt;0,'Race 1'!P20,"")</f>
      </c>
      <c r="M20" s="45">
        <f>IF('Race 2'!P20&lt;&gt;0,'Race 2'!P20,"")</f>
      </c>
      <c r="N20" s="45">
        <f>IF('Race 3'!P20&lt;&gt;0,'Race 3'!P20,"")</f>
      </c>
      <c r="O20" s="45">
        <f>IF('Race 4'!P20&lt;&gt;0,'Race 4'!P20,"")</f>
      </c>
      <c r="P20" s="45">
        <f>IF('Race 5'!P20&lt;&gt;0,'Race 5'!P20,"")</f>
      </c>
      <c r="Q20" s="2">
        <f>IF('Race 6'!P20&lt;&gt;0,'Race 6'!P20,"")</f>
      </c>
      <c r="R20" s="2">
        <f t="shared" si="2"/>
      </c>
      <c r="S20" s="46">
        <f t="shared" si="3"/>
      </c>
    </row>
    <row r="21" spans="1:19" ht="12.75">
      <c r="A21">
        <f>'Race 1'!A21</f>
        <v>2</v>
      </c>
      <c r="B21" s="1" t="str">
        <f>IF('Race 1'!B21="","",'Race 1'!B21)</f>
        <v>Castaway</v>
      </c>
      <c r="C21" s="1" t="str">
        <f>IF('Race 1'!B21="","",'Race 1'!C21)</f>
        <v>Kelly Foust</v>
      </c>
      <c r="D21" s="4">
        <f>IF('Race 1'!O21&lt;&gt;0,'Race 1'!O21,"")</f>
        <v>2</v>
      </c>
      <c r="E21" s="2">
        <f>IF('Race 2'!O21&lt;&gt;0,'Race 2'!O21,"")</f>
        <v>5</v>
      </c>
      <c r="F21" s="2">
        <f>IF('Race 3'!O21&lt;&gt;0,'Race 3'!O21,"")</f>
        <v>2</v>
      </c>
      <c r="G21" s="2">
        <f>IF('Race 4'!O21&lt;&gt;0,'Race 4'!O21,"")</f>
        <v>2</v>
      </c>
      <c r="H21" s="2">
        <f>IF('Race 5'!O21&lt;&gt;0,'Race 5'!O21,"")</f>
        <v>5</v>
      </c>
      <c r="I21" s="47">
        <f>IF('Race 6'!O21&lt;&gt;0,'Race 6'!O21,"")</f>
        <v>5</v>
      </c>
      <c r="J21" s="47">
        <f t="shared" si="1"/>
        <v>16</v>
      </c>
      <c r="K21" s="48">
        <f aca="true" t="shared" si="4" ref="K21:K32">IF(J21&lt;&gt;"",RANK(J21,$J$21:$J$32,1),"")</f>
        <v>2</v>
      </c>
      <c r="L21" s="49">
        <f>IF('Race 1'!P21&lt;&gt;0,'Race 1'!P21,"")</f>
        <v>3</v>
      </c>
      <c r="M21" s="47">
        <f>IF('Race 2'!P21&lt;&gt;0,'Race 2'!P21,"")</f>
        <v>13</v>
      </c>
      <c r="N21" s="47">
        <f>IF('Race 3'!P21&lt;&gt;0,'Race 3'!P21,"")</f>
        <v>4</v>
      </c>
      <c r="O21" s="47">
        <f>IF('Race 4'!P21&lt;&gt;0,'Race 4'!P21,"")</f>
        <v>3</v>
      </c>
      <c r="P21" s="47">
        <f>IF('Race 5'!P21&lt;&gt;0,'Race 5'!P21,"")</f>
        <v>13</v>
      </c>
      <c r="Q21" s="47">
        <f>IF('Race 6'!P21&lt;&gt;0,'Race 6'!P21,"")</f>
        <v>13</v>
      </c>
      <c r="R21" s="47">
        <f t="shared" si="2"/>
        <v>36</v>
      </c>
      <c r="S21" s="48">
        <f t="shared" si="3"/>
        <v>5</v>
      </c>
    </row>
    <row r="22" spans="1:19" ht="12.75">
      <c r="A22">
        <f>'Race 1'!A22</f>
        <v>2</v>
      </c>
      <c r="B22" s="1" t="str">
        <f>IF('Race 1'!B22="","",'Race 1'!B22)</f>
        <v>Insatiable</v>
      </c>
      <c r="C22" s="1" t="str">
        <f>IF('Race 1'!B22="","",'Race 1'!C22)</f>
        <v>Steve Gordon</v>
      </c>
      <c r="D22" s="4">
        <f>IF('Race 1'!O22&lt;&gt;0,'Race 1'!O22,"")</f>
        <v>1</v>
      </c>
      <c r="E22" s="2">
        <f>IF('Race 2'!O22&lt;&gt;0,'Race 2'!O22,"")</f>
        <v>1</v>
      </c>
      <c r="F22" s="2">
        <f>IF('Race 3'!O22&lt;&gt;0,'Race 3'!O22,"")</f>
        <v>1</v>
      </c>
      <c r="G22" s="2">
        <f>IF('Race 4'!O22&lt;&gt;0,'Race 4'!O22,"")</f>
        <v>1</v>
      </c>
      <c r="H22" s="2">
        <f>IF('Race 5'!O22&lt;&gt;0,'Race 5'!O22,"")</f>
        <v>1</v>
      </c>
      <c r="I22" s="2">
        <f>IF('Race 6'!O22&lt;&gt;0,'Race 6'!O22,"")</f>
        <v>1</v>
      </c>
      <c r="J22" s="2">
        <f t="shared" si="1"/>
        <v>5</v>
      </c>
      <c r="K22" s="42">
        <f t="shared" si="4"/>
        <v>1</v>
      </c>
      <c r="L22" s="4">
        <f>IF('Race 1'!P22&lt;&gt;0,'Race 1'!P22,"")</f>
        <v>1</v>
      </c>
      <c r="M22" s="2">
        <f>IF('Race 2'!P22&lt;&gt;0,'Race 2'!P22,"")</f>
        <v>1</v>
      </c>
      <c r="N22" s="2">
        <f>IF('Race 3'!P22&lt;&gt;0,'Race 3'!P22,"")</f>
        <v>2</v>
      </c>
      <c r="O22" s="2">
        <f>IF('Race 4'!P22&lt;&gt;0,'Race 4'!P22,"")</f>
        <v>2</v>
      </c>
      <c r="P22" s="2">
        <f>IF('Race 5'!P22&lt;&gt;0,'Race 5'!P22,"")</f>
        <v>3</v>
      </c>
      <c r="Q22" s="2">
        <f>IF('Race 6'!P22&lt;&gt;0,'Race 6'!P22,"")</f>
        <v>1</v>
      </c>
      <c r="R22" s="2">
        <f t="shared" si="2"/>
        <v>7</v>
      </c>
      <c r="S22" s="42">
        <f t="shared" si="3"/>
        <v>1</v>
      </c>
    </row>
    <row r="23" spans="1:19" ht="12.75">
      <c r="A23">
        <f>'Race 1'!A23</f>
        <v>2</v>
      </c>
      <c r="B23" s="1" t="str">
        <f>IF('Race 1'!B23="","",'Race 1'!B23)</f>
        <v>Aquila</v>
      </c>
      <c r="C23" s="1" t="str">
        <f>IF('Race 1'!B23="","",'Race 1'!C23)</f>
        <v>Bill Powell</v>
      </c>
      <c r="D23" s="4">
        <f>IF('Race 1'!O23&lt;&gt;0,'Race 1'!O23,"")</f>
        <v>5</v>
      </c>
      <c r="E23" s="2">
        <f>IF('Race 2'!O23&lt;&gt;0,'Race 2'!O23,"")</f>
        <v>5</v>
      </c>
      <c r="F23" s="2">
        <f>IF('Race 3'!O23&lt;&gt;0,'Race 3'!O23,"")</f>
        <v>5</v>
      </c>
      <c r="G23" s="2">
        <f>IF('Race 4'!O23&lt;&gt;0,'Race 4'!O23,"")</f>
        <v>5</v>
      </c>
      <c r="H23" s="2">
        <f>IF('Race 5'!O23&lt;&gt;0,'Race 5'!O23,"")</f>
        <v>5</v>
      </c>
      <c r="I23" s="2">
        <f>IF('Race 6'!O23&lt;&gt;0,'Race 6'!O23,"")</f>
        <v>5</v>
      </c>
      <c r="J23" s="2">
        <f t="shared" si="1"/>
        <v>25</v>
      </c>
      <c r="K23" s="42">
        <f t="shared" si="4"/>
        <v>4</v>
      </c>
      <c r="L23" s="4">
        <f>IF('Race 1'!P23&lt;&gt;0,'Race 1'!P23,"")</f>
        <v>13</v>
      </c>
      <c r="M23" s="2">
        <f>IF('Race 2'!P23&lt;&gt;0,'Race 2'!P23,"")</f>
        <v>13</v>
      </c>
      <c r="N23" s="2">
        <f>IF('Race 3'!P23&lt;&gt;0,'Race 3'!P23,"")</f>
        <v>13</v>
      </c>
      <c r="O23" s="2">
        <f>IF('Race 4'!P23&lt;&gt;0,'Race 4'!P23,"")</f>
        <v>13</v>
      </c>
      <c r="P23" s="2">
        <f>IF('Race 5'!P23&lt;&gt;0,'Race 5'!P23,"")</f>
        <v>13</v>
      </c>
      <c r="Q23" s="2">
        <f>IF('Race 6'!P23&lt;&gt;0,'Race 6'!P23,"")</f>
        <v>13</v>
      </c>
      <c r="R23" s="2">
        <f t="shared" si="2"/>
        <v>65</v>
      </c>
      <c r="S23" s="42">
        <f t="shared" si="3"/>
        <v>11</v>
      </c>
    </row>
    <row r="24" spans="1:19" ht="12.75">
      <c r="A24">
        <f>'Race 1'!A24</f>
        <v>2</v>
      </c>
      <c r="B24" s="1" t="str">
        <f>IF('Race 1'!B24="","",'Race 1'!B24)</f>
        <v>Yeah Dogg</v>
      </c>
      <c r="C24" s="1" t="str">
        <f>IF('Race 1'!B24="","",'Race 1'!C24)</f>
        <v>Cardenas</v>
      </c>
      <c r="D24" s="4">
        <f>IF('Race 1'!O24&lt;&gt;0,'Race 1'!O24,"")</f>
        <v>5</v>
      </c>
      <c r="E24" s="2">
        <f>IF('Race 2'!O24&lt;&gt;0,'Race 2'!O24,"")</f>
        <v>5</v>
      </c>
      <c r="F24" s="2" t="s">
        <v>27</v>
      </c>
      <c r="G24" s="2">
        <f>IF('Race 4'!O24&lt;&gt;0,'Race 4'!O24,"")</f>
        <v>5</v>
      </c>
      <c r="H24" s="2">
        <f>IF('Race 5'!O24&lt;&gt;0,'Race 5'!O24,"")</f>
        <v>5</v>
      </c>
      <c r="I24" s="2">
        <f>IF('Race 6'!O24&lt;&gt;0,'Race 6'!O24,"")</f>
        <v>2</v>
      </c>
      <c r="J24" s="2">
        <f t="shared" si="1"/>
        <v>17</v>
      </c>
      <c r="K24" s="42">
        <f t="shared" si="4"/>
        <v>3</v>
      </c>
      <c r="L24" s="4">
        <f>IF('Race 1'!P24&lt;&gt;0,'Race 1'!P24,"")</f>
        <v>13</v>
      </c>
      <c r="M24" s="2">
        <f>IF('Race 2'!P24&lt;&gt;0,'Race 2'!P24,"")</f>
        <v>13</v>
      </c>
      <c r="N24" s="2">
        <f>IF('Race 3'!P24&lt;&gt;0,'Race 3'!P24,"")</f>
        <v>13</v>
      </c>
      <c r="O24" s="2">
        <f>IF('Race 4'!P24&lt;&gt;0,'Race 4'!P24,"")</f>
        <v>13</v>
      </c>
      <c r="P24" s="2">
        <f>IF('Race 5'!P24&lt;&gt;0,'Race 5'!P24,"")</f>
        <v>13</v>
      </c>
      <c r="Q24" s="2">
        <f>IF('Race 6'!P24&lt;&gt;0,'Race 6'!P24,"")</f>
        <v>3</v>
      </c>
      <c r="R24" s="2">
        <f t="shared" si="2"/>
        <v>55</v>
      </c>
      <c r="S24" s="42">
        <f t="shared" si="3"/>
        <v>10</v>
      </c>
    </row>
    <row r="25" spans="1:19" ht="12.75">
      <c r="A25">
        <f>'Race 1'!A25</f>
        <v>2</v>
      </c>
      <c r="B25" s="1">
        <f>IF('Race 1'!B25="","",'Race 1'!B25)</f>
      </c>
      <c r="C25" s="1">
        <f>IF('Race 1'!B25="","",'Race 1'!C25)</f>
      </c>
      <c r="D25" s="4" t="s">
        <v>27</v>
      </c>
      <c r="E25" s="2">
        <f>IF('Race 2'!O25&lt;&gt;0,'Race 2'!O25,"")</f>
      </c>
      <c r="F25" s="2">
        <f>IF('Race 3'!O25&lt;&gt;0,'Race 3'!O25,"")</f>
      </c>
      <c r="G25" s="2">
        <f>IF('Race 4'!O25&lt;&gt;0,'Race 4'!O25,"")</f>
      </c>
      <c r="H25" s="2">
        <f>IF('Race 5'!O25&lt;&gt;0,'Race 5'!O25,"")</f>
      </c>
      <c r="I25" s="2">
        <f>IF('Race 6'!O25&lt;&gt;0,'Race 6'!O25,"")</f>
      </c>
      <c r="J25" s="2">
        <f t="shared" si="1"/>
      </c>
      <c r="K25" s="42">
        <f t="shared" si="4"/>
      </c>
      <c r="L25" s="4" t="s">
        <v>27</v>
      </c>
      <c r="M25" s="2">
        <f>IF('Race 2'!P25&lt;&gt;0,'Race 2'!P25,"")</f>
      </c>
      <c r="N25" s="2">
        <f>IF('Race 3'!P25&lt;&gt;0,'Race 3'!P25,"")</f>
      </c>
      <c r="O25" s="2">
        <f>IF('Race 4'!P25&lt;&gt;0,'Race 4'!P25,"")</f>
      </c>
      <c r="P25" s="2">
        <f>IF('Race 5'!P25&lt;&gt;0,'Race 5'!P25,"")</f>
      </c>
      <c r="Q25" s="2">
        <f>IF('Race 6'!P25&lt;&gt;0,'Race 6'!P25,"")</f>
      </c>
      <c r="R25" s="2">
        <f t="shared" si="2"/>
      </c>
      <c r="S25" s="42">
        <f t="shared" si="3"/>
      </c>
    </row>
    <row r="26" spans="1:19" ht="12.75">
      <c r="A26">
        <f>'Race 1'!A26</f>
        <v>2</v>
      </c>
      <c r="B26" s="1">
        <f>IF('Race 1'!B26="","",'Race 1'!B26)</f>
      </c>
      <c r="C26" s="1">
        <f>IF('Race 1'!B26="","",'Race 1'!C26)</f>
      </c>
      <c r="D26" s="4" t="s">
        <v>27</v>
      </c>
      <c r="E26" s="2">
        <f>IF('Race 2'!O26&lt;&gt;0,'Race 2'!O26,"")</f>
      </c>
      <c r="F26" s="2">
        <f>IF('Race 3'!O26&lt;&gt;0,'Race 3'!O26,"")</f>
      </c>
      <c r="G26" s="2">
        <f>IF('Race 4'!O26&lt;&gt;0,'Race 4'!O26,"")</f>
      </c>
      <c r="H26" s="2">
        <f>IF('Race 5'!O26&lt;&gt;0,'Race 5'!O26,"")</f>
      </c>
      <c r="I26" s="2">
        <f>IF('Race 6'!O26&lt;&gt;0,'Race 6'!O26,"")</f>
      </c>
      <c r="J26" s="2">
        <f t="shared" si="1"/>
      </c>
      <c r="K26" s="42">
        <f t="shared" si="4"/>
      </c>
      <c r="L26" s="4" t="s">
        <v>27</v>
      </c>
      <c r="M26" s="2">
        <f>IF('Race 2'!P26&lt;&gt;0,'Race 2'!P26,"")</f>
      </c>
      <c r="N26" s="2">
        <f>IF('Race 3'!P26&lt;&gt;0,'Race 3'!P26,"")</f>
      </c>
      <c r="O26" s="2">
        <f>IF('Race 4'!P26&lt;&gt;0,'Race 4'!P26,"")</f>
      </c>
      <c r="P26" s="2">
        <f>IF('Race 5'!P26&lt;&gt;0,'Race 5'!P26,"")</f>
      </c>
      <c r="Q26" s="2">
        <f>IF('Race 6'!P26&lt;&gt;0,'Race 6'!P26,"")</f>
      </c>
      <c r="R26" s="2">
        <f t="shared" si="2"/>
      </c>
      <c r="S26" s="42">
        <f t="shared" si="3"/>
      </c>
    </row>
    <row r="27" spans="1:19" ht="12.75">
      <c r="A27">
        <f>'Race 1'!A27</f>
        <v>2</v>
      </c>
      <c r="B27" s="1">
        <f>IF('Race 1'!B27="","",'Race 1'!B27)</f>
      </c>
      <c r="C27" s="1">
        <f>IF('Race 1'!B27="","",'Race 1'!C27)</f>
      </c>
      <c r="D27" s="4">
        <f>IF('Race 1'!O27&lt;&gt;0,'Race 1'!O27,"")</f>
      </c>
      <c r="E27" s="2">
        <f>IF('Race 2'!O27&lt;&gt;0,'Race 2'!O27,"")</f>
      </c>
      <c r="F27" s="2">
        <f>IF('Race 3'!O27&lt;&gt;0,'Race 3'!O27,"")</f>
      </c>
      <c r="G27" s="2">
        <f>IF('Race 4'!O27&lt;&gt;0,'Race 4'!O27,"")</f>
      </c>
      <c r="H27" s="2">
        <f>IF('Race 5'!O27&lt;&gt;0,'Race 5'!O27,"")</f>
      </c>
      <c r="I27" s="2">
        <f>IF('Race 6'!O27&lt;&gt;0,'Race 6'!O27,"")</f>
      </c>
      <c r="J27" s="2">
        <f t="shared" si="1"/>
      </c>
      <c r="K27" s="42">
        <f t="shared" si="4"/>
      </c>
      <c r="L27" s="4">
        <f>IF('Race 1'!P27&lt;&gt;0,'Race 1'!P27,"")</f>
      </c>
      <c r="M27" s="2">
        <f>IF('Race 2'!P27&lt;&gt;0,'Race 2'!P27,"")</f>
      </c>
      <c r="N27" s="2">
        <f>IF('Race 3'!P27&lt;&gt;0,'Race 3'!P27,"")</f>
      </c>
      <c r="O27" s="2">
        <f>IF('Race 4'!P27&lt;&gt;0,'Race 4'!P27,"")</f>
      </c>
      <c r="P27" s="2">
        <f>IF('Race 5'!P27&lt;&gt;0,'Race 5'!P27,"")</f>
      </c>
      <c r="Q27" s="2">
        <f>IF('Race 6'!P27&lt;&gt;0,'Race 6'!P27,"")</f>
      </c>
      <c r="R27" s="2">
        <f t="shared" si="2"/>
      </c>
      <c r="S27" s="42">
        <f t="shared" si="3"/>
      </c>
    </row>
    <row r="28" spans="1:19" ht="12.75">
      <c r="A28">
        <f>'Race 1'!A28</f>
        <v>2</v>
      </c>
      <c r="B28" s="1">
        <f>IF('Race 1'!B28="","",'Race 1'!B28)</f>
      </c>
      <c r="C28" s="1">
        <f>IF('Race 1'!B28="","",'Race 1'!C28)</f>
      </c>
      <c r="D28" s="4">
        <f>IF('Race 1'!O28&lt;&gt;0,'Race 1'!O28,"")</f>
      </c>
      <c r="E28" s="2">
        <f>IF('Race 2'!O28&lt;&gt;0,'Race 2'!O28,"")</f>
      </c>
      <c r="F28" s="2">
        <f>IF('Race 3'!O28&lt;&gt;0,'Race 3'!O28,"")</f>
      </c>
      <c r="G28" s="2">
        <f>IF('Race 4'!O28&lt;&gt;0,'Race 4'!O28,"")</f>
      </c>
      <c r="H28" s="2">
        <f>IF('Race 5'!O28&lt;&gt;0,'Race 5'!O28,"")</f>
      </c>
      <c r="I28" s="2">
        <f>IF('Race 6'!O28&lt;&gt;0,'Race 6'!O28,"")</f>
      </c>
      <c r="J28" s="2">
        <f t="shared" si="1"/>
      </c>
      <c r="K28" s="42">
        <f t="shared" si="4"/>
      </c>
      <c r="L28" s="4">
        <f>IF('Race 1'!P28&lt;&gt;0,'Race 1'!P28,"")</f>
      </c>
      <c r="M28" s="2">
        <f>IF('Race 2'!P28&lt;&gt;0,'Race 2'!P28,"")</f>
      </c>
      <c r="N28" s="2">
        <f>IF('Race 3'!P28&lt;&gt;0,'Race 3'!P28,"")</f>
      </c>
      <c r="O28" s="2">
        <f>IF('Race 4'!P28&lt;&gt;0,'Race 4'!P28,"")</f>
      </c>
      <c r="P28" s="2">
        <f>IF('Race 5'!P28&lt;&gt;0,'Race 5'!P28,"")</f>
      </c>
      <c r="Q28" s="2">
        <f>IF('Race 6'!P28&lt;&gt;0,'Race 6'!P28,"")</f>
      </c>
      <c r="R28" s="2">
        <f t="shared" si="2"/>
      </c>
      <c r="S28" s="42">
        <f t="shared" si="3"/>
      </c>
    </row>
    <row r="29" spans="1:19" ht="12.75">
      <c r="A29">
        <f>'Race 1'!A29</f>
        <v>2</v>
      </c>
      <c r="B29" s="1">
        <f>IF('Race 1'!B29="","",'Race 1'!B29)</f>
      </c>
      <c r="C29" s="1">
        <f>IF('Race 1'!B29="","",'Race 1'!C29)</f>
      </c>
      <c r="D29" s="4">
        <f>IF('Race 1'!O29&lt;&gt;0,'Race 1'!O29,"")</f>
      </c>
      <c r="E29" s="2">
        <f>IF('Race 2'!O29&lt;&gt;0,'Race 2'!O29,"")</f>
      </c>
      <c r="F29" s="2">
        <f>IF('Race 3'!O29&lt;&gt;0,'Race 3'!O29,"")</f>
      </c>
      <c r="G29" s="2">
        <f>IF('Race 4'!O29&lt;&gt;0,'Race 4'!O29,"")</f>
      </c>
      <c r="H29" s="2">
        <f>IF('Race 5'!O29&lt;&gt;0,'Race 5'!O29,"")</f>
      </c>
      <c r="I29" s="2">
        <f>IF('Race 6'!O29&lt;&gt;0,'Race 6'!O29,"")</f>
      </c>
      <c r="J29" s="2">
        <f t="shared" si="1"/>
      </c>
      <c r="K29" s="42">
        <f t="shared" si="4"/>
      </c>
      <c r="L29" s="4">
        <f>IF('Race 1'!P29&lt;&gt;0,'Race 1'!P29,"")</f>
      </c>
      <c r="M29" s="2">
        <f>IF('Race 2'!P29&lt;&gt;0,'Race 2'!P29,"")</f>
      </c>
      <c r="N29" s="2">
        <f>IF('Race 3'!P29&lt;&gt;0,'Race 3'!P29,"")</f>
      </c>
      <c r="O29" s="2">
        <f>IF('Race 4'!P29&lt;&gt;0,'Race 4'!P29,"")</f>
      </c>
      <c r="P29" s="2">
        <f>IF('Race 5'!P29&lt;&gt;0,'Race 5'!P29,"")</f>
      </c>
      <c r="Q29" s="2">
        <f>IF('Race 6'!P29&lt;&gt;0,'Race 6'!P29,"")</f>
      </c>
      <c r="R29" s="2">
        <f t="shared" si="2"/>
      </c>
      <c r="S29" s="42">
        <f t="shared" si="3"/>
      </c>
    </row>
    <row r="30" spans="1:19" ht="12.75">
      <c r="A30">
        <f>'Race 1'!A30</f>
        <v>2</v>
      </c>
      <c r="B30" s="1">
        <f>IF('Race 1'!B30="","",'Race 1'!B30)</f>
      </c>
      <c r="C30" s="1">
        <f>IF('Race 1'!B30="","",'Race 1'!C30)</f>
      </c>
      <c r="D30" s="4">
        <f>IF('Race 1'!O30&lt;&gt;0,'Race 1'!O30,"")</f>
      </c>
      <c r="E30" s="2">
        <f>IF('Race 2'!O30&lt;&gt;0,'Race 2'!O30,"")</f>
      </c>
      <c r="F30" s="2">
        <f>IF('Race 3'!O30&lt;&gt;0,'Race 3'!O30,"")</f>
      </c>
      <c r="G30" s="2">
        <f>IF('Race 4'!O30&lt;&gt;0,'Race 4'!O30,"")</f>
      </c>
      <c r="H30" s="2">
        <f>IF('Race 5'!O30&lt;&gt;0,'Race 5'!O30,"")</f>
      </c>
      <c r="I30" s="2">
        <f>IF('Race 6'!O30&lt;&gt;0,'Race 6'!O30,"")</f>
      </c>
      <c r="J30" s="2">
        <f t="shared" si="1"/>
      </c>
      <c r="K30" s="42">
        <f t="shared" si="4"/>
      </c>
      <c r="L30" s="4">
        <f>IF('Race 1'!P30&lt;&gt;0,'Race 1'!P30,"")</f>
      </c>
      <c r="M30" s="2">
        <f>IF('Race 2'!P30&lt;&gt;0,'Race 2'!P30,"")</f>
      </c>
      <c r="N30" s="2">
        <f>IF('Race 3'!P30&lt;&gt;0,'Race 3'!P30,"")</f>
      </c>
      <c r="O30" s="2">
        <f>IF('Race 4'!P30&lt;&gt;0,'Race 4'!P30,"")</f>
      </c>
      <c r="P30" s="2">
        <f>IF('Race 5'!P30&lt;&gt;0,'Race 5'!P30,"")</f>
      </c>
      <c r="Q30" s="2">
        <f>IF('Race 6'!P30&lt;&gt;0,'Race 6'!P30,"")</f>
      </c>
      <c r="R30" s="2">
        <f t="shared" si="2"/>
      </c>
      <c r="S30" s="42">
        <f t="shared" si="3"/>
      </c>
    </row>
    <row r="31" spans="1:19" ht="12.75">
      <c r="A31">
        <f>'Race 1'!A31</f>
        <v>2</v>
      </c>
      <c r="B31" s="1">
        <f>IF('Race 1'!B31="","",'Race 1'!B31)</f>
      </c>
      <c r="C31" s="1">
        <f>IF('Race 1'!B31="","",'Race 1'!C31)</f>
      </c>
      <c r="D31" s="4">
        <f>IF('Race 1'!O31&lt;&gt;0,'Race 1'!O31,"")</f>
      </c>
      <c r="E31" s="2">
        <f>IF('Race 2'!O31&lt;&gt;0,'Race 2'!O31,"")</f>
      </c>
      <c r="F31" s="2">
        <f>IF('Race 3'!O31&lt;&gt;0,'Race 3'!O31,"")</f>
      </c>
      <c r="G31" s="2">
        <f>IF('Race 4'!O31&lt;&gt;0,'Race 4'!O31,"")</f>
      </c>
      <c r="H31" s="2">
        <f>IF('Race 5'!O31&lt;&gt;0,'Race 5'!O31,"")</f>
      </c>
      <c r="I31" s="2">
        <f>IF('Race 6'!O31&lt;&gt;0,'Race 6'!O31,"")</f>
      </c>
      <c r="J31" s="2">
        <f t="shared" si="1"/>
      </c>
      <c r="K31" s="42">
        <f t="shared" si="4"/>
      </c>
      <c r="L31" s="4">
        <f>IF('Race 1'!P31&lt;&gt;0,'Race 1'!P31,"")</f>
      </c>
      <c r="M31" s="2">
        <f>IF('Race 2'!P31&lt;&gt;0,'Race 2'!P31,"")</f>
      </c>
      <c r="N31" s="2">
        <f>IF('Race 3'!P31&lt;&gt;0,'Race 3'!P31,"")</f>
      </c>
      <c r="O31" s="2">
        <f>IF('Race 4'!P31&lt;&gt;0,'Race 4'!P31,"")</f>
      </c>
      <c r="P31" s="2">
        <f>IF('Race 5'!P31&lt;&gt;0,'Race 5'!P31,"")</f>
      </c>
      <c r="Q31" s="2">
        <f>IF('Race 6'!P31&lt;&gt;0,'Race 6'!P31,"")</f>
      </c>
      <c r="R31" s="2">
        <f t="shared" si="2"/>
      </c>
      <c r="S31" s="42">
        <f t="shared" si="3"/>
      </c>
    </row>
    <row r="32" spans="1:19" s="43" customFormat="1" ht="12.75">
      <c r="A32" s="36"/>
      <c r="B32" s="33">
        <f>IF('Race 1'!B32="","",'Race 1'!B32)</f>
      </c>
      <c r="C32" s="33">
        <f>IF('Race 1'!B32="","",'Race 1'!C32)</f>
      </c>
      <c r="D32" s="21">
        <f>IF('Race 1'!O32&lt;&gt;0,'Race 1'!O32,"")</f>
      </c>
      <c r="E32" s="21">
        <f>IF('Race 2'!O32&lt;&gt;0,'Race 2'!O32,"")</f>
      </c>
      <c r="F32" s="21">
        <f>IF('Race 3'!O32&lt;&gt;0,'Race 3'!O32,"")</f>
      </c>
      <c r="G32" s="21">
        <f>IF('Race 4'!O32&lt;&gt;0,'Race 4'!O32,"")</f>
      </c>
      <c r="H32" s="21">
        <f>IF('Race 5'!O32&lt;&gt;0,'Race 5'!O32,"")</f>
      </c>
      <c r="I32" s="2">
        <f>IF('Race 6'!O32&lt;&gt;0,'Race 6'!O32,"")</f>
      </c>
      <c r="J32" s="2">
        <f t="shared" si="1"/>
      </c>
      <c r="K32" s="42">
        <f t="shared" si="4"/>
      </c>
      <c r="L32" s="45">
        <f>IF('Race 1'!P32&lt;&gt;0,'Race 1'!P32,"")</f>
      </c>
      <c r="M32" s="45">
        <f>IF('Race 2'!P32&lt;&gt;0,'Race 2'!P32,"")</f>
      </c>
      <c r="N32" s="45">
        <f>IF('Race 3'!P32&lt;&gt;0,'Race 3'!P32,"")</f>
      </c>
      <c r="O32" s="45">
        <f>IF('Race 4'!P32&lt;&gt;0,'Race 4'!P32,"")</f>
      </c>
      <c r="P32" s="45">
        <f>IF('Race 5'!P32&lt;&gt;0,'Race 5'!P32,"")</f>
      </c>
      <c r="Q32" s="2">
        <f>IF('Race 6'!P32&lt;&gt;0,'Race 6'!P32,"")</f>
      </c>
      <c r="R32" s="2">
        <f t="shared" si="2"/>
      </c>
      <c r="S32" s="46">
        <f t="shared" si="3"/>
      </c>
    </row>
    <row r="33" spans="1:19" ht="12.75">
      <c r="A33">
        <f>'Race 1'!A33</f>
        <v>3</v>
      </c>
      <c r="B33" s="1" t="str">
        <f>IF('Race 1'!B33="","",'Race 1'!B33)</f>
        <v>Amazing Grace</v>
      </c>
      <c r="C33" s="1" t="str">
        <f>IF('Race 1'!B33="","",'Race 1'!C33)</f>
        <v>Joe Downing</v>
      </c>
      <c r="D33" s="4">
        <f>IF('Race 1'!O33&lt;&gt;0,'Race 1'!O33,"")</f>
        <v>1</v>
      </c>
      <c r="E33" s="2">
        <f>IF('Race 2'!O33&lt;&gt;0,'Race 2'!O33,"")</f>
        <v>5</v>
      </c>
      <c r="F33" s="2">
        <f>IF('Race 3'!O33&lt;&gt;0,'Race 3'!O33,"")</f>
        <v>4</v>
      </c>
      <c r="G33" s="2">
        <f>IF('Race 4'!O33&lt;&gt;0,'Race 4'!O33,"")</f>
        <v>5</v>
      </c>
      <c r="H33" s="2">
        <f>IF('Race 5'!O33&lt;&gt;0,'Race 5'!O33,"")</f>
        <v>1</v>
      </c>
      <c r="I33" s="47">
        <f>IF('Race 6'!O33&lt;&gt;0,'Race 6'!O33,"")</f>
        <v>1</v>
      </c>
      <c r="J33" s="47">
        <f t="shared" si="1"/>
        <v>12</v>
      </c>
      <c r="K33" s="48">
        <f aca="true" t="shared" si="5" ref="K33:K44">IF(J33&lt;&gt;"",RANK(J33,$J$33:$J$44,1),"")</f>
        <v>1</v>
      </c>
      <c r="L33" s="49">
        <f>IF('Race 1'!P33&lt;&gt;0,'Race 1'!P33,"")</f>
        <v>4</v>
      </c>
      <c r="M33" s="47">
        <f>IF('Race 2'!P33&lt;&gt;0,'Race 2'!P33,"")</f>
        <v>13</v>
      </c>
      <c r="N33" s="47">
        <f>IF('Race 3'!P33&lt;&gt;0,'Race 3'!P33,"")</f>
        <v>8</v>
      </c>
      <c r="O33" s="47">
        <f>IF('Race 4'!P33&lt;&gt;0,'Race 4'!P33,"")</f>
        <v>13</v>
      </c>
      <c r="P33" s="47">
        <f>IF('Race 5'!P33&lt;&gt;0,'Race 5'!P33,"")</f>
        <v>4</v>
      </c>
      <c r="Q33" s="47">
        <f>IF('Race 6'!P33&lt;&gt;0,'Race 6'!P33,"")</f>
        <v>4</v>
      </c>
      <c r="R33" s="47">
        <f t="shared" si="2"/>
        <v>33</v>
      </c>
      <c r="S33" s="48">
        <f t="shared" si="3"/>
        <v>4</v>
      </c>
    </row>
    <row r="34" spans="1:19" ht="12.75">
      <c r="A34">
        <f>'Race 1'!A34</f>
        <v>3</v>
      </c>
      <c r="B34" s="1" t="str">
        <f>IF('Race 1'!B34="","",'Race 1'!B34)</f>
        <v>Chubby Bunny</v>
      </c>
      <c r="C34" s="1" t="str">
        <f>IF('Race 1'!B34="","",'Race 1'!C34)</f>
        <v>Patrick Gehring</v>
      </c>
      <c r="D34" s="4">
        <f>IF('Race 1'!O34&lt;&gt;0,'Race 1'!O34,"")</f>
        <v>3</v>
      </c>
      <c r="E34" s="2">
        <f>IF('Race 2'!O34&lt;&gt;0,'Race 2'!O34,"")</f>
        <v>5</v>
      </c>
      <c r="F34" s="2">
        <f>IF('Race 3'!O34&lt;&gt;0,'Race 3'!O34,"")</f>
        <v>1</v>
      </c>
      <c r="G34" s="2">
        <f>IF('Race 4'!O34&lt;&gt;0,'Race 4'!O34,"")</f>
        <v>5</v>
      </c>
      <c r="H34" s="2">
        <f>IF('Race 5'!O34&lt;&gt;0,'Race 5'!O34,"")</f>
        <v>5</v>
      </c>
      <c r="I34" s="2">
        <f>IF('Race 6'!O34&lt;&gt;0,'Race 6'!O34,"")</f>
        <v>5</v>
      </c>
      <c r="J34" s="2">
        <f t="shared" si="1"/>
        <v>19</v>
      </c>
      <c r="K34" s="42">
        <f t="shared" si="5"/>
        <v>2</v>
      </c>
      <c r="L34" s="4">
        <f>IF('Race 1'!P34&lt;&gt;0,'Race 1'!P34,"")</f>
        <v>6</v>
      </c>
      <c r="M34" s="2">
        <f>IF('Race 2'!P34&lt;&gt;0,'Race 2'!P34,"")</f>
        <v>13</v>
      </c>
      <c r="N34" s="2">
        <f>IF('Race 3'!P34&lt;&gt;0,'Race 3'!P34,"")</f>
        <v>5</v>
      </c>
      <c r="O34" s="2">
        <f>IF('Race 4'!P34&lt;&gt;0,'Race 4'!P34,"")</f>
        <v>13</v>
      </c>
      <c r="P34" s="2">
        <f>IF('Race 5'!P34&lt;&gt;0,'Race 5'!P34,"")</f>
        <v>13</v>
      </c>
      <c r="Q34" s="2">
        <f>IF('Race 6'!P34&lt;&gt;0,'Race 6'!P34,"")</f>
        <v>13</v>
      </c>
      <c r="R34" s="2">
        <f t="shared" si="2"/>
        <v>50</v>
      </c>
      <c r="S34" s="42">
        <f t="shared" si="3"/>
        <v>6</v>
      </c>
    </row>
    <row r="35" spans="1:19" ht="12.75">
      <c r="A35">
        <f>'Race 1'!A35</f>
        <v>3</v>
      </c>
      <c r="B35" s="1" t="str">
        <f>IF('Race 1'!B35="","",'Race 1'!B35)</f>
        <v>Annica</v>
      </c>
      <c r="C35" s="1" t="str">
        <f>IF('Race 1'!B35="","",'Race 1'!C35)</f>
        <v>Richard Kerby</v>
      </c>
      <c r="D35" s="4">
        <f>IF('Race 1'!O35&lt;&gt;0,'Race 1'!O35,"")</f>
        <v>5</v>
      </c>
      <c r="E35" s="2">
        <f>IF('Race 2'!O35&lt;&gt;0,'Race 2'!O35,"")</f>
        <v>5</v>
      </c>
      <c r="F35" s="2">
        <f>IF('Race 3'!O35&lt;&gt;0,'Race 3'!O35,"")</f>
        <v>5</v>
      </c>
      <c r="G35" s="2">
        <f>IF('Race 4'!O35&lt;&gt;0,'Race 4'!O35,"")</f>
        <v>5</v>
      </c>
      <c r="H35" s="2">
        <f>IF('Race 5'!O35&lt;&gt;0,'Race 5'!O35,"")</f>
        <v>5</v>
      </c>
      <c r="I35" s="2">
        <f>IF('Race 6'!O35&lt;&gt;0,'Race 6'!O35,"")</f>
        <v>5</v>
      </c>
      <c r="J35" s="2">
        <f t="shared" si="1"/>
        <v>25</v>
      </c>
      <c r="K35" s="42">
        <f t="shared" si="5"/>
        <v>4</v>
      </c>
      <c r="L35" s="4">
        <f>IF('Race 1'!P35&lt;&gt;0,'Race 1'!P35,"")</f>
        <v>13</v>
      </c>
      <c r="M35" s="2">
        <f>IF('Race 2'!P35&lt;&gt;0,'Race 2'!P35,"")</f>
        <v>13</v>
      </c>
      <c r="N35" s="2">
        <f>IF('Race 3'!P35&lt;&gt;0,'Race 3'!P35,"")</f>
        <v>13</v>
      </c>
      <c r="O35" s="2">
        <f>IF('Race 4'!P35&lt;&gt;0,'Race 4'!P35,"")</f>
        <v>13</v>
      </c>
      <c r="P35" s="2">
        <f>IF('Race 5'!P35&lt;&gt;0,'Race 5'!P35,"")</f>
        <v>13</v>
      </c>
      <c r="Q35" s="2">
        <f>IF('Race 6'!P35&lt;&gt;0,'Race 6'!P35,"")</f>
        <v>13</v>
      </c>
      <c r="R35" s="2">
        <f t="shared" si="2"/>
        <v>65</v>
      </c>
      <c r="S35" s="42">
        <f t="shared" si="3"/>
        <v>11</v>
      </c>
    </row>
    <row r="36" spans="1:19" ht="12.75">
      <c r="A36">
        <f>'Race 1'!A36</f>
        <v>3</v>
      </c>
      <c r="B36" s="1" t="str">
        <f>IF('Race 1'!B36="","",'Race 1'!B36)</f>
        <v>John Marie</v>
      </c>
      <c r="C36" s="1" t="str">
        <f>IF('Race 1'!B36="","",'Race 1'!C36)</f>
        <v>Ralph Flick</v>
      </c>
      <c r="D36" s="4">
        <f>IF('Race 1'!O36&lt;&gt;0,'Race 1'!O36,"")</f>
        <v>5</v>
      </c>
      <c r="E36" s="2">
        <f>IF('Race 2'!O36&lt;&gt;0,'Race 2'!O36,"")</f>
        <v>5</v>
      </c>
      <c r="F36" s="2">
        <f>IF('Race 3'!O36&lt;&gt;0,'Race 3'!O36,"")</f>
        <v>2</v>
      </c>
      <c r="G36" s="2">
        <f>IF('Race 4'!O36&lt;&gt;0,'Race 4'!O36,"")</f>
        <v>2</v>
      </c>
      <c r="H36" s="2">
        <f>IF('Race 5'!O36&lt;&gt;0,'Race 5'!O36,"")</f>
        <v>5</v>
      </c>
      <c r="I36" s="2">
        <f>IF('Race 6'!O36&lt;&gt;0,'Race 6'!O36,"")</f>
        <v>5</v>
      </c>
      <c r="J36" s="2">
        <f t="shared" si="1"/>
        <v>19</v>
      </c>
      <c r="K36" s="42">
        <f t="shared" si="5"/>
        <v>2</v>
      </c>
      <c r="L36" s="4">
        <f>IF('Race 1'!P36&lt;&gt;0,'Race 1'!P36,"")</f>
        <v>13</v>
      </c>
      <c r="M36" s="2">
        <f>IF('Race 2'!P36&lt;&gt;0,'Race 2'!P36,"")</f>
        <v>13</v>
      </c>
      <c r="N36" s="2">
        <f>IF('Race 3'!P36&lt;&gt;0,'Race 3'!P36,"")</f>
        <v>6</v>
      </c>
      <c r="O36" s="2">
        <f>IF('Race 4'!P36&lt;&gt;0,'Race 4'!P36,"")</f>
        <v>6</v>
      </c>
      <c r="P36" s="2">
        <f>IF('Race 5'!P36&lt;&gt;0,'Race 5'!P36,"")</f>
        <v>13</v>
      </c>
      <c r="Q36" s="2">
        <f>IF('Race 6'!P36&lt;&gt;0,'Race 6'!P36,"")</f>
        <v>13</v>
      </c>
      <c r="R36" s="2">
        <f t="shared" si="2"/>
        <v>51</v>
      </c>
      <c r="S36" s="42">
        <f t="shared" si="3"/>
        <v>7</v>
      </c>
    </row>
    <row r="37" spans="1:19" ht="12.75">
      <c r="A37">
        <f>'Race 1'!A37</f>
        <v>3</v>
      </c>
      <c r="B37" s="1">
        <f>IF('Race 1'!B37="","",'Race 1'!B37)</f>
      </c>
      <c r="C37" s="1">
        <f>IF('Race 1'!B37="","",'Race 1'!C37)</f>
      </c>
      <c r="D37" s="4">
        <f>IF('Race 1'!O37&lt;&gt;0,'Race 1'!O37,"")</f>
      </c>
      <c r="E37" s="2">
        <f>IF('Race 2'!O37&lt;&gt;0,'Race 2'!O37,"")</f>
      </c>
      <c r="F37" s="2">
        <f>IF('Race 3'!O37&lt;&gt;0,'Race 3'!O37,"")</f>
      </c>
      <c r="G37" s="2">
        <f>IF('Race 4'!O37&lt;&gt;0,'Race 4'!O37,"")</f>
      </c>
      <c r="H37" s="2">
        <f>IF('Race 5'!O37&lt;&gt;0,'Race 5'!O37,"")</f>
      </c>
      <c r="I37" s="2">
        <f>IF('Race 6'!O37&lt;&gt;0,'Race 6'!O37,"")</f>
      </c>
      <c r="J37" s="2">
        <f t="shared" si="1"/>
      </c>
      <c r="K37" s="42">
        <f t="shared" si="5"/>
      </c>
      <c r="L37" s="4">
        <f>IF('Race 1'!P37&lt;&gt;0,'Race 1'!P37,"")</f>
      </c>
      <c r="M37" s="2">
        <f>IF('Race 2'!P37&lt;&gt;0,'Race 2'!P37,"")</f>
      </c>
      <c r="N37" s="2">
        <f>IF('Race 3'!P37&lt;&gt;0,'Race 3'!P37,"")</f>
      </c>
      <c r="O37" s="2">
        <f>IF('Race 4'!P37&lt;&gt;0,'Race 4'!P37,"")</f>
      </c>
      <c r="P37" s="2">
        <f>IF('Race 5'!P37&lt;&gt;0,'Race 5'!P37,"")</f>
      </c>
      <c r="Q37" s="2">
        <f>IF('Race 6'!P37&lt;&gt;0,'Race 6'!P37,"")</f>
      </c>
      <c r="R37" s="2">
        <f t="shared" si="2"/>
      </c>
      <c r="S37" s="42">
        <f t="shared" si="3"/>
      </c>
    </row>
    <row r="38" spans="1:19" ht="12.75">
      <c r="A38">
        <f>'Race 1'!A38</f>
        <v>3</v>
      </c>
      <c r="B38" s="1">
        <f>IF('Race 1'!B38="","",'Race 1'!B38)</f>
      </c>
      <c r="C38" s="1">
        <f>IF('Race 1'!B38="","",'Race 1'!C38)</f>
      </c>
      <c r="D38" s="4">
        <f>IF('Race 1'!O38&lt;&gt;0,'Race 1'!O38,"")</f>
      </c>
      <c r="E38" s="2">
        <f>IF('Race 2'!O38&lt;&gt;0,'Race 2'!O38,"")</f>
      </c>
      <c r="F38" s="2">
        <f>IF('Race 3'!O38&lt;&gt;0,'Race 3'!O38,"")</f>
      </c>
      <c r="G38" s="2">
        <f>IF('Race 4'!O38&lt;&gt;0,'Race 4'!O38,"")</f>
      </c>
      <c r="H38" s="2">
        <f>IF('Race 5'!O38&lt;&gt;0,'Race 5'!O38,"")</f>
      </c>
      <c r="I38" s="2">
        <f>IF('Race 6'!O38&lt;&gt;0,'Race 6'!O38,"")</f>
      </c>
      <c r="J38" s="2">
        <f t="shared" si="1"/>
      </c>
      <c r="K38" s="42">
        <f t="shared" si="5"/>
      </c>
      <c r="L38" s="4">
        <f>IF('Race 1'!P38&lt;&gt;0,'Race 1'!P38,"")</f>
      </c>
      <c r="M38" s="2">
        <f>IF('Race 2'!P38&lt;&gt;0,'Race 2'!P38,"")</f>
      </c>
      <c r="N38" s="2">
        <f>IF('Race 3'!P38&lt;&gt;0,'Race 3'!P38,"")</f>
      </c>
      <c r="O38" s="2">
        <f>IF('Race 4'!P38&lt;&gt;0,'Race 4'!P38,"")</f>
      </c>
      <c r="P38" s="2">
        <f>IF('Race 5'!P38&lt;&gt;0,'Race 5'!P38,"")</f>
      </c>
      <c r="Q38" s="2">
        <f>IF('Race 6'!P38&lt;&gt;0,'Race 6'!P38,"")</f>
      </c>
      <c r="R38" s="2">
        <f t="shared" si="2"/>
      </c>
      <c r="S38" s="42">
        <f t="shared" si="3"/>
      </c>
    </row>
    <row r="39" spans="1:19" ht="12.75">
      <c r="A39">
        <f>'Race 1'!A39</f>
        <v>3</v>
      </c>
      <c r="B39" s="1">
        <f>IF('Race 1'!B39="","",'Race 1'!B39)</f>
      </c>
      <c r="C39" s="1">
        <f>IF('Race 1'!B39="","",'Race 1'!C39)</f>
      </c>
      <c r="D39" s="4">
        <f>IF('Race 1'!O39&lt;&gt;0,'Race 1'!O39,"")</f>
      </c>
      <c r="E39" s="2">
        <f>IF('Race 2'!O39&lt;&gt;0,'Race 2'!O39,"")</f>
      </c>
      <c r="F39" s="2">
        <f>IF('Race 3'!O39&lt;&gt;0,'Race 3'!O39,"")</f>
      </c>
      <c r="G39" s="2">
        <f>IF('Race 4'!O39&lt;&gt;0,'Race 4'!O39,"")</f>
      </c>
      <c r="H39" s="2">
        <f>IF('Race 5'!O39&lt;&gt;0,'Race 5'!O39,"")</f>
      </c>
      <c r="I39" s="2">
        <f>IF('Race 6'!O39&lt;&gt;0,'Race 6'!O39,"")</f>
      </c>
      <c r="J39" s="2">
        <f t="shared" si="1"/>
      </c>
      <c r="K39" s="42">
        <f t="shared" si="5"/>
      </c>
      <c r="L39" s="4">
        <f>IF('Race 1'!P39&lt;&gt;0,'Race 1'!P39,"")</f>
      </c>
      <c r="M39" s="2">
        <f>IF('Race 2'!P39&lt;&gt;0,'Race 2'!P39,"")</f>
      </c>
      <c r="N39" s="2">
        <f>IF('Race 3'!P39&lt;&gt;0,'Race 3'!P39,"")</f>
      </c>
      <c r="O39" s="2">
        <f>IF('Race 4'!P39&lt;&gt;0,'Race 4'!P39,"")</f>
      </c>
      <c r="P39" s="2">
        <f>IF('Race 5'!P39&lt;&gt;0,'Race 5'!P39,"")</f>
      </c>
      <c r="Q39" s="2">
        <f>IF('Race 6'!P39&lt;&gt;0,'Race 6'!P39,"")</f>
      </c>
      <c r="R39" s="2">
        <f t="shared" si="2"/>
      </c>
      <c r="S39" s="42">
        <f t="shared" si="3"/>
      </c>
    </row>
    <row r="40" spans="1:19" ht="12.75">
      <c r="A40">
        <f>'Race 1'!A40</f>
        <v>3</v>
      </c>
      <c r="B40" s="1">
        <f>IF('Race 1'!B40="","",'Race 1'!B40)</f>
      </c>
      <c r="C40" s="1">
        <f>IF('Race 1'!B40="","",'Race 1'!C40)</f>
      </c>
      <c r="D40" s="4">
        <f>IF('Race 1'!O40&lt;&gt;0,'Race 1'!O40,"")</f>
      </c>
      <c r="E40" s="2">
        <f>IF('Race 2'!O40&lt;&gt;0,'Race 2'!O40,"")</f>
      </c>
      <c r="F40" s="2">
        <f>IF('Race 3'!O40&lt;&gt;0,'Race 3'!O40,"")</f>
      </c>
      <c r="G40" s="2">
        <f>IF('Race 4'!O40&lt;&gt;0,'Race 4'!O40,"")</f>
      </c>
      <c r="H40" s="2">
        <f>IF('Race 5'!O40&lt;&gt;0,'Race 5'!O40,"")</f>
      </c>
      <c r="I40" s="2">
        <f>IF('Race 6'!O40&lt;&gt;0,'Race 6'!O40,"")</f>
      </c>
      <c r="J40" s="2">
        <f t="shared" si="1"/>
      </c>
      <c r="K40" s="42">
        <f t="shared" si="5"/>
      </c>
      <c r="L40" s="4">
        <f>IF('Race 1'!P40&lt;&gt;0,'Race 1'!P40,"")</f>
      </c>
      <c r="M40" s="2">
        <f>IF('Race 2'!P40&lt;&gt;0,'Race 2'!P40,"")</f>
      </c>
      <c r="N40" s="2">
        <f>IF('Race 3'!P40&lt;&gt;0,'Race 3'!P40,"")</f>
      </c>
      <c r="O40" s="2">
        <f>IF('Race 4'!P40&lt;&gt;0,'Race 4'!P40,"")</f>
      </c>
      <c r="P40" s="2">
        <f>IF('Race 5'!P40&lt;&gt;0,'Race 5'!P40,"")</f>
      </c>
      <c r="Q40" s="2">
        <f>IF('Race 6'!P40&lt;&gt;0,'Race 6'!P40,"")</f>
      </c>
      <c r="R40" s="2">
        <f t="shared" si="2"/>
      </c>
      <c r="S40" s="42">
        <f t="shared" si="3"/>
      </c>
    </row>
    <row r="41" spans="1:19" ht="12.75">
      <c r="A41">
        <f>'Race 1'!A41</f>
        <v>3</v>
      </c>
      <c r="B41" s="1">
        <f>IF('Race 1'!B41="","",'Race 1'!B41)</f>
      </c>
      <c r="C41" s="1">
        <f>IF('Race 1'!B41="","",'Race 1'!C41)</f>
      </c>
      <c r="D41" s="4">
        <f>IF('Race 1'!O41&lt;&gt;0,'Race 1'!O41,"")</f>
      </c>
      <c r="E41" s="2">
        <f>IF('Race 2'!O41&lt;&gt;0,'Race 2'!O41,"")</f>
      </c>
      <c r="F41" s="2">
        <f>IF('Race 3'!O41&lt;&gt;0,'Race 3'!O41,"")</f>
      </c>
      <c r="G41" s="2">
        <f>IF('Race 4'!O41&lt;&gt;0,'Race 4'!O41,"")</f>
      </c>
      <c r="H41" s="2">
        <f>IF('Race 5'!O41&lt;&gt;0,'Race 5'!O41,"")</f>
      </c>
      <c r="I41" s="2">
        <f>IF('Race 6'!O41&lt;&gt;0,'Race 6'!O41,"")</f>
      </c>
      <c r="J41" s="2">
        <f t="shared" si="1"/>
      </c>
      <c r="K41" s="42">
        <f t="shared" si="5"/>
      </c>
      <c r="L41" s="4">
        <f>IF('Race 1'!P41&lt;&gt;0,'Race 1'!P41,"")</f>
      </c>
      <c r="M41" s="2">
        <f>IF('Race 2'!P41&lt;&gt;0,'Race 2'!P41,"")</f>
      </c>
      <c r="N41" s="2">
        <f>IF('Race 3'!P41&lt;&gt;0,'Race 3'!P41,"")</f>
      </c>
      <c r="O41" s="2">
        <f>IF('Race 4'!P41&lt;&gt;0,'Race 4'!P41,"")</f>
      </c>
      <c r="P41" s="2">
        <f>IF('Race 5'!P41&lt;&gt;0,'Race 5'!P41,"")</f>
      </c>
      <c r="Q41" s="2">
        <f>IF('Race 6'!P41&lt;&gt;0,'Race 6'!P41,"")</f>
      </c>
      <c r="R41" s="2">
        <f t="shared" si="2"/>
      </c>
      <c r="S41" s="42">
        <f t="shared" si="3"/>
      </c>
    </row>
    <row r="42" spans="1:19" ht="12.75">
      <c r="A42">
        <f>'Race 1'!A42</f>
        <v>3</v>
      </c>
      <c r="B42" s="1">
        <f>IF('Race 1'!B42="","",'Race 1'!B42)</f>
      </c>
      <c r="C42" s="1">
        <f>IF('Race 1'!B42="","",'Race 1'!C42)</f>
      </c>
      <c r="D42" s="4">
        <f>IF('Race 1'!O42&lt;&gt;0,'Race 1'!O42,"")</f>
      </c>
      <c r="E42" s="2">
        <f>IF('Race 2'!O42&lt;&gt;0,'Race 2'!O42,"")</f>
      </c>
      <c r="F42" s="2">
        <f>IF('Race 3'!O42&lt;&gt;0,'Race 3'!O42,"")</f>
      </c>
      <c r="G42" s="2">
        <f>IF('Race 4'!O42&lt;&gt;0,'Race 4'!O42,"")</f>
      </c>
      <c r="H42" s="2">
        <f>IF('Race 5'!O42&lt;&gt;0,'Race 5'!O42,"")</f>
      </c>
      <c r="I42" s="2">
        <f>IF('Race 6'!O42&lt;&gt;0,'Race 6'!O42,"")</f>
      </c>
      <c r="J42" s="2">
        <f t="shared" si="1"/>
      </c>
      <c r="K42" s="42">
        <f t="shared" si="5"/>
      </c>
      <c r="L42" s="4">
        <f>IF('Race 1'!P42&lt;&gt;0,'Race 1'!P42,"")</f>
      </c>
      <c r="M42" s="2">
        <f>IF('Race 2'!P42&lt;&gt;0,'Race 2'!P42,"")</f>
      </c>
      <c r="N42" s="2">
        <f>IF('Race 3'!P42&lt;&gt;0,'Race 3'!P42,"")</f>
      </c>
      <c r="O42" s="2">
        <f>IF('Race 4'!P42&lt;&gt;0,'Race 4'!P42,"")</f>
      </c>
      <c r="P42" s="2">
        <f>IF('Race 5'!P42&lt;&gt;0,'Race 5'!P42,"")</f>
      </c>
      <c r="Q42" s="2">
        <f>IF('Race 6'!P42&lt;&gt;0,'Race 6'!P42,"")</f>
      </c>
      <c r="R42" s="2">
        <f t="shared" si="2"/>
      </c>
      <c r="S42" s="42">
        <f t="shared" si="3"/>
      </c>
    </row>
    <row r="43" spans="1:19" ht="12.75">
      <c r="A43">
        <f>'Race 1'!A43</f>
        <v>3</v>
      </c>
      <c r="B43" s="1">
        <f>IF('Race 1'!B43="","",'Race 1'!B43)</f>
      </c>
      <c r="C43" s="1">
        <f>IF('Race 1'!B43="","",'Race 1'!C43)</f>
      </c>
      <c r="D43" s="4">
        <f>IF('Race 1'!O43&lt;&gt;0,'Race 1'!O43,"")</f>
      </c>
      <c r="E43" s="2">
        <f>IF('Race 2'!O43&lt;&gt;0,'Race 2'!O43,"")</f>
      </c>
      <c r="F43" s="2">
        <f>IF('Race 3'!O43&lt;&gt;0,'Race 3'!O43,"")</f>
      </c>
      <c r="G43" s="2">
        <f>IF('Race 4'!O43&lt;&gt;0,'Race 4'!O43,"")</f>
      </c>
      <c r="H43" s="2">
        <f>IF('Race 5'!O43&lt;&gt;0,'Race 5'!O43,"")</f>
      </c>
      <c r="I43" s="2">
        <f>IF('Race 6'!O43&lt;&gt;0,'Race 6'!O43,"")</f>
      </c>
      <c r="J43" s="2">
        <f t="shared" si="1"/>
      </c>
      <c r="K43" s="42">
        <f t="shared" si="5"/>
      </c>
      <c r="L43" s="4">
        <f>IF('Race 1'!P43&lt;&gt;0,'Race 1'!P43,"")</f>
      </c>
      <c r="M43" s="2">
        <f>IF('Race 2'!P43&lt;&gt;0,'Race 2'!P43,"")</f>
      </c>
      <c r="N43" s="2">
        <f>IF('Race 3'!P43&lt;&gt;0,'Race 3'!P43,"")</f>
      </c>
      <c r="O43" s="2">
        <f>IF('Race 4'!P43&lt;&gt;0,'Race 4'!P43,"")</f>
      </c>
      <c r="P43" s="2">
        <f>IF('Race 5'!P43&lt;&gt;0,'Race 5'!P43,"")</f>
      </c>
      <c r="Q43" s="2">
        <f>IF('Race 6'!P43&lt;&gt;0,'Race 6'!P43,"")</f>
      </c>
      <c r="R43" s="2">
        <f t="shared" si="2"/>
      </c>
      <c r="S43" s="42">
        <f t="shared" si="3"/>
      </c>
    </row>
    <row r="44" spans="1:19" ht="12.75">
      <c r="A44">
        <f>'Race 1'!A44</f>
        <v>3</v>
      </c>
      <c r="B44" s="1">
        <f>IF('Race 1'!B44="","",'Race 1'!B44)</f>
      </c>
      <c r="C44" s="1">
        <f>IF('Race 1'!B44="","",'Race 1'!C44)</f>
      </c>
      <c r="D44" s="4">
        <f>IF('Race 1'!O44&lt;&gt;0,'Race 1'!O44,"")</f>
      </c>
      <c r="E44" s="2">
        <f>IF('Race 2'!O44&lt;&gt;0,'Race 2'!O44,"")</f>
      </c>
      <c r="F44" s="2">
        <f>IF('Race 3'!O44&lt;&gt;0,'Race 3'!O44,"")</f>
      </c>
      <c r="G44" s="2">
        <f>IF('Race 4'!O44&lt;&gt;0,'Race 4'!O44,"")</f>
      </c>
      <c r="H44" s="2">
        <f>IF('Race 5'!O44&lt;&gt;0,'Race 5'!O44,"")</f>
      </c>
      <c r="I44" s="2">
        <f>IF('Race 6'!O44&lt;&gt;0,'Race 6'!O44,"")</f>
      </c>
      <c r="J44" s="2">
        <f t="shared" si="1"/>
      </c>
      <c r="K44" s="42">
        <f t="shared" si="5"/>
      </c>
      <c r="L44" s="4">
        <f>IF('Race 1'!P44&lt;&gt;0,'Race 1'!P44,"")</f>
      </c>
      <c r="M44" s="2">
        <f>IF('Race 2'!P44&lt;&gt;0,'Race 2'!P44,"")</f>
      </c>
      <c r="N44" s="2">
        <f>IF('Race 3'!P44&lt;&gt;0,'Race 3'!P44,"")</f>
      </c>
      <c r="O44" s="2">
        <f>IF('Race 4'!P44&lt;&gt;0,'Race 4'!P44,"")</f>
      </c>
      <c r="P44" s="2">
        <f>IF('Race 5'!P44&lt;&gt;0,'Race 5'!P44,"")</f>
      </c>
      <c r="Q44" s="2">
        <f>IF('Race 6'!P44&lt;&gt;0,'Race 6'!P44,"")</f>
      </c>
      <c r="R44" s="2">
        <f t="shared" si="2"/>
      </c>
      <c r="S44" s="42">
        <f t="shared" si="3"/>
      </c>
    </row>
    <row r="45" ht="12.75">
      <c r="M45" s="2">
        <f>IF('Race 2'!P45&lt;&gt;0,'Race 2'!P45,"")</f>
      </c>
    </row>
  </sheetData>
  <sheetProtection selectLockedCells="1" selectUnlockedCells="1"/>
  <mergeCells count="6">
    <mergeCell ref="A1:S1"/>
    <mergeCell ref="A2:S2"/>
    <mergeCell ref="D5:K5"/>
    <mergeCell ref="L5:S5"/>
    <mergeCell ref="D6:H6"/>
    <mergeCell ref="L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wscyc</dc:creator>
  <cp:keywords/>
  <dc:description/>
  <cp:lastModifiedBy>wscyc</cp:lastModifiedBy>
  <dcterms:created xsi:type="dcterms:W3CDTF">2017-09-04T17:01:24Z</dcterms:created>
  <dcterms:modified xsi:type="dcterms:W3CDTF">2021-09-12T01:36:32Z</dcterms:modified>
  <cp:category/>
  <cp:version/>
  <cp:contentType/>
  <cp:contentStatus/>
</cp:coreProperties>
</file>